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ZiF Otocac\Desktop\"/>
    </mc:Choice>
  </mc:AlternateContent>
  <bookViews>
    <workbookView xWindow="0" yWindow="0" windowWidth="16530" windowHeight="8085"/>
  </bookViews>
  <sheets>
    <sheet name="POSEBNI DIO" sheetId="7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0" i="7" l="1"/>
  <c r="J167" i="7"/>
  <c r="K171" i="7"/>
  <c r="J159" i="7" l="1"/>
  <c r="K40" i="7"/>
  <c r="K37" i="7" s="1"/>
  <c r="K167" i="7" l="1"/>
  <c r="K169" i="7"/>
  <c r="J131" i="7"/>
  <c r="K126" i="7"/>
  <c r="K133" i="7"/>
  <c r="K44" i="7" l="1"/>
  <c r="J42" i="7"/>
  <c r="K42" i="7" s="1"/>
  <c r="J43" i="7"/>
  <c r="K43" i="7" s="1"/>
  <c r="J53" i="7" l="1"/>
  <c r="K77" i="7"/>
  <c r="J96" i="7"/>
  <c r="J95" i="7" s="1"/>
  <c r="J39" i="7"/>
  <c r="K19" i="7" l="1"/>
  <c r="K18" i="7"/>
  <c r="K165" i="7" l="1"/>
  <c r="K164" i="7"/>
  <c r="K163" i="7"/>
  <c r="K162" i="7"/>
  <c r="K161" i="7"/>
  <c r="F160" i="7"/>
  <c r="F159" i="7" s="1"/>
  <c r="E160" i="7"/>
  <c r="E159" i="7" s="1"/>
  <c r="K160" i="7" l="1"/>
  <c r="I160" i="7"/>
  <c r="I159" i="7" s="1"/>
  <c r="G160" i="7"/>
  <c r="G159" i="7" l="1"/>
  <c r="K159" i="7"/>
  <c r="J93" i="7"/>
  <c r="J92" i="7" s="1"/>
  <c r="J91" i="7" s="1"/>
  <c r="J109" i="7"/>
  <c r="J108" i="7" s="1"/>
  <c r="J107" i="7" s="1"/>
  <c r="K125" i="7"/>
  <c r="I151" i="7"/>
  <c r="K151" i="7" s="1"/>
  <c r="J100" i="7"/>
  <c r="J99" i="7" s="1"/>
  <c r="K144" i="7"/>
  <c r="K112" i="7"/>
  <c r="K111" i="7" s="1"/>
  <c r="K108" i="7"/>
  <c r="K92" i="7"/>
  <c r="H150" i="7" l="1"/>
  <c r="H173" i="7" s="1"/>
  <c r="I154" i="7"/>
  <c r="I148" i="7"/>
  <c r="I147" i="7"/>
  <c r="I146" i="7"/>
  <c r="I144" i="7"/>
  <c r="I112" i="7"/>
  <c r="I111" i="7" s="1"/>
  <c r="I108" i="7"/>
  <c r="I107" i="7" s="1"/>
  <c r="K107" i="7" s="1"/>
  <c r="I92" i="7"/>
  <c r="I91" i="7" s="1"/>
  <c r="I77" i="7"/>
  <c r="I75" i="7"/>
  <c r="I74" i="7" s="1"/>
  <c r="I153" i="7" l="1"/>
  <c r="K154" i="7"/>
  <c r="F95" i="7"/>
  <c r="F91" i="7" s="1"/>
  <c r="G97" i="7"/>
  <c r="I97" i="7" s="1"/>
  <c r="F121" i="7"/>
  <c r="G75" i="7"/>
  <c r="K75" i="7" s="1"/>
  <c r="F74" i="7"/>
  <c r="F59" i="7"/>
  <c r="G68" i="7"/>
  <c r="I68" i="7" s="1"/>
  <c r="K68" i="7" s="1"/>
  <c r="F37" i="7"/>
  <c r="F53" i="7"/>
  <c r="F129" i="7"/>
  <c r="E129" i="7"/>
  <c r="G132" i="7"/>
  <c r="I132" i="7" s="1"/>
  <c r="K132" i="7" s="1"/>
  <c r="K129" i="7" s="1"/>
  <c r="G131" i="7"/>
  <c r="G130" i="7"/>
  <c r="I130" i="7" s="1"/>
  <c r="G124" i="7"/>
  <c r="I124" i="7" s="1"/>
  <c r="K124" i="7" s="1"/>
  <c r="G123" i="7"/>
  <c r="I123" i="7" s="1"/>
  <c r="K123" i="7" s="1"/>
  <c r="G122" i="7"/>
  <c r="I122" i="7" s="1"/>
  <c r="K122" i="7" s="1"/>
  <c r="F155" i="7"/>
  <c r="G155" i="7" s="1"/>
  <c r="I155" i="7" s="1"/>
  <c r="K155" i="7" s="1"/>
  <c r="F150" i="7"/>
  <c r="G148" i="7"/>
  <c r="K148" i="7" s="1"/>
  <c r="G147" i="7"/>
  <c r="K147" i="7" s="1"/>
  <c r="F146" i="7"/>
  <c r="G146" i="7" s="1"/>
  <c r="K146" i="7" s="1"/>
  <c r="G144" i="7"/>
  <c r="G150" i="7"/>
  <c r="G103" i="7"/>
  <c r="I103" i="7" s="1"/>
  <c r="K103" i="7" s="1"/>
  <c r="G102" i="7"/>
  <c r="I102" i="7" s="1"/>
  <c r="K102" i="7" s="1"/>
  <c r="G101" i="7"/>
  <c r="I101" i="7" s="1"/>
  <c r="K101" i="7" s="1"/>
  <c r="G138" i="7"/>
  <c r="I138" i="7" s="1"/>
  <c r="K138" i="7" s="1"/>
  <c r="F136" i="7"/>
  <c r="G136" i="7" s="1"/>
  <c r="I136" i="7" s="1"/>
  <c r="K136" i="7" s="1"/>
  <c r="F137" i="7"/>
  <c r="G137" i="7" s="1"/>
  <c r="I137" i="7" s="1"/>
  <c r="K137" i="7" s="1"/>
  <c r="I129" i="7" l="1"/>
  <c r="G129" i="7"/>
  <c r="K121" i="7"/>
  <c r="K100" i="7"/>
  <c r="I95" i="7"/>
  <c r="K97" i="7"/>
  <c r="K95" i="7" s="1"/>
  <c r="K91" i="7" s="1"/>
  <c r="I121" i="7"/>
  <c r="J121" i="7"/>
  <c r="F120" i="7"/>
  <c r="K153" i="7"/>
  <c r="K150" i="7" s="1"/>
  <c r="I150" i="7"/>
  <c r="G72" i="7"/>
  <c r="I72" i="7" s="1"/>
  <c r="K72" i="7" s="1"/>
  <c r="G74" i="7"/>
  <c r="K74" i="7" s="1"/>
  <c r="G65" i="7"/>
  <c r="I65" i="7" s="1"/>
  <c r="K65" i="7" s="1"/>
  <c r="G52" i="7"/>
  <c r="I52" i="7" s="1"/>
  <c r="G54" i="7"/>
  <c r="I54" i="7" s="1"/>
  <c r="K54" i="7" s="1"/>
  <c r="G55" i="7"/>
  <c r="I55" i="7" s="1"/>
  <c r="K55" i="7" s="1"/>
  <c r="G56" i="7"/>
  <c r="I56" i="7" s="1"/>
  <c r="K56" i="7" s="1"/>
  <c r="G51" i="7"/>
  <c r="I51" i="7" s="1"/>
  <c r="K51" i="7" s="1"/>
  <c r="G50" i="7"/>
  <c r="I50" i="7" s="1"/>
  <c r="J50" i="7" s="1"/>
  <c r="J49" i="7" s="1"/>
  <c r="J48" i="7" s="1"/>
  <c r="J47" i="7" s="1"/>
  <c r="G38" i="7"/>
  <c r="I38" i="7" s="1"/>
  <c r="J38" i="7" s="1"/>
  <c r="J37" i="7" s="1"/>
  <c r="G28" i="7"/>
  <c r="I28" i="7" s="1"/>
  <c r="J28" i="7" s="1"/>
  <c r="G27" i="7"/>
  <c r="I27" i="7" s="1"/>
  <c r="K27" i="7" s="1"/>
  <c r="G25" i="7"/>
  <c r="I25" i="7" s="1"/>
  <c r="K25" i="7" s="1"/>
  <c r="G24" i="7"/>
  <c r="I24" i="7" s="1"/>
  <c r="G23" i="7"/>
  <c r="I23" i="7" s="1"/>
  <c r="K23" i="7" s="1"/>
  <c r="G22" i="7"/>
  <c r="I22" i="7" s="1"/>
  <c r="K22" i="7" s="1"/>
  <c r="G20" i="7"/>
  <c r="I20" i="7" s="1"/>
  <c r="K20" i="7" s="1"/>
  <c r="G17" i="7"/>
  <c r="I17" i="7" s="1"/>
  <c r="K17" i="7" s="1"/>
  <c r="G16" i="7"/>
  <c r="I16" i="7" s="1"/>
  <c r="J16" i="7" s="1"/>
  <c r="G13" i="7"/>
  <c r="I13" i="7" s="1"/>
  <c r="K13" i="7" s="1"/>
  <c r="G14" i="7"/>
  <c r="I14" i="7" s="1"/>
  <c r="K14" i="7" s="1"/>
  <c r="G15" i="7"/>
  <c r="I15" i="7" s="1"/>
  <c r="J15" i="7" s="1"/>
  <c r="G21" i="7"/>
  <c r="I21" i="7" s="1"/>
  <c r="K21" i="7" s="1"/>
  <c r="G26" i="7"/>
  <c r="I26" i="7" s="1"/>
  <c r="K26" i="7" s="1"/>
  <c r="G29" i="7"/>
  <c r="I29" i="7" s="1"/>
  <c r="G30" i="7"/>
  <c r="I30" i="7" s="1"/>
  <c r="G31" i="7"/>
  <c r="I31" i="7" s="1"/>
  <c r="K31" i="7" s="1"/>
  <c r="G32" i="7"/>
  <c r="I32" i="7" s="1"/>
  <c r="J32" i="7" s="1"/>
  <c r="G33" i="7"/>
  <c r="I33" i="7" s="1"/>
  <c r="J33" i="7" s="1"/>
  <c r="G34" i="7"/>
  <c r="I34" i="7" s="1"/>
  <c r="K34" i="7" s="1"/>
  <c r="G36" i="7"/>
  <c r="I36" i="7" s="1"/>
  <c r="K36" i="7" s="1"/>
  <c r="G12" i="7"/>
  <c r="I12" i="7" s="1"/>
  <c r="J12" i="7" s="1"/>
  <c r="I120" i="7" l="1"/>
  <c r="K11" i="7"/>
  <c r="K59" i="7"/>
  <c r="K53" i="7"/>
  <c r="I11" i="7"/>
  <c r="K52" i="7"/>
  <c r="K49" i="7" s="1"/>
  <c r="I49" i="7"/>
  <c r="G49" i="7"/>
  <c r="K47" i="7" l="1"/>
  <c r="G121" i="7"/>
  <c r="G120" i="7" s="1"/>
  <c r="E121" i="7"/>
  <c r="E120" i="7" s="1"/>
  <c r="G112" i="7"/>
  <c r="G111" i="7" s="1"/>
  <c r="E112" i="7"/>
  <c r="E111" i="7" s="1"/>
  <c r="G108" i="7"/>
  <c r="G107" i="7" s="1"/>
  <c r="E108" i="7"/>
  <c r="E107" i="7" s="1"/>
  <c r="E100" i="7"/>
  <c r="G95" i="7"/>
  <c r="E95" i="7"/>
  <c r="G77" i="7"/>
  <c r="F77" i="7"/>
  <c r="E77" i="7"/>
  <c r="G92" i="7"/>
  <c r="G91" i="7" s="1"/>
  <c r="E92" i="7"/>
  <c r="E91" i="7" s="1"/>
  <c r="E59" i="7"/>
  <c r="G59" i="7" s="1"/>
  <c r="I59" i="7" s="1"/>
  <c r="E53" i="7"/>
  <c r="G53" i="7" s="1"/>
  <c r="I53" i="7" s="1"/>
  <c r="K48" i="7" s="1"/>
  <c r="F49" i="7"/>
  <c r="E49" i="7"/>
  <c r="G11" i="7"/>
  <c r="F35" i="7"/>
  <c r="F11" i="7"/>
  <c r="F9" i="7" s="1"/>
  <c r="F8" i="7" s="1"/>
  <c r="E37" i="7"/>
  <c r="G37" i="7" s="1"/>
  <c r="I37" i="7" s="1"/>
  <c r="E35" i="7"/>
  <c r="E11" i="7"/>
  <c r="I48" i="7" l="1"/>
  <c r="I47" i="7" s="1"/>
  <c r="G35" i="7"/>
  <c r="G9" i="7" s="1"/>
  <c r="E47" i="7"/>
  <c r="E99" i="7"/>
  <c r="G99" i="7" s="1"/>
  <c r="I99" i="7" s="1"/>
  <c r="K99" i="7" s="1"/>
  <c r="G100" i="7"/>
  <c r="I100" i="7" s="1"/>
  <c r="G48" i="7"/>
  <c r="G47" i="7" s="1"/>
  <c r="F48" i="7"/>
  <c r="F47" i="7" s="1"/>
  <c r="F173" i="7" s="1"/>
  <c r="G173" i="7" s="1"/>
  <c r="I173" i="7" s="1"/>
  <c r="J173" i="7" s="1"/>
  <c r="E48" i="7"/>
  <c r="E9" i="7"/>
  <c r="E8" i="7" s="1"/>
  <c r="G8" i="7" s="1"/>
  <c r="J130" i="7"/>
  <c r="I35" i="7" l="1"/>
  <c r="K35" i="7" l="1"/>
  <c r="K9" i="7" s="1"/>
  <c r="K8" i="7" s="1"/>
  <c r="I9" i="7"/>
  <c r="I8" i="7" s="1"/>
  <c r="J129" i="7"/>
  <c r="J120" i="7" s="1"/>
  <c r="K120" i="7"/>
  <c r="J134" i="7"/>
  <c r="J24" i="7"/>
  <c r="J29" i="7"/>
  <c r="J30" i="7"/>
  <c r="J11" i="7" s="1"/>
  <c r="J9" i="7" s="1"/>
  <c r="J8" i="7" l="1"/>
</calcChain>
</file>

<file path=xl/sharedStrings.xml><?xml version="1.0" encoding="utf-8"?>
<sst xmlns="http://schemas.openxmlformats.org/spreadsheetml/2006/main" count="192" uniqueCount="128">
  <si>
    <t>Rashodi poslovanja</t>
  </si>
  <si>
    <t>Rashodi za zaposlene</t>
  </si>
  <si>
    <t>Šifra</t>
  </si>
  <si>
    <t xml:space="preserve">Naziv </t>
  </si>
  <si>
    <t>Materijalni rashodi</t>
  </si>
  <si>
    <t>Naziv izvora financiranja</t>
  </si>
  <si>
    <t>Plan za 2024.</t>
  </si>
  <si>
    <t>Financijski rashodi</t>
  </si>
  <si>
    <t>PROGRAM 3050</t>
  </si>
  <si>
    <t>Osnovno školstvo standard</t>
  </si>
  <si>
    <t>Osiguranje uvjeta rada OŠ-  minimalni standard</t>
  </si>
  <si>
    <t>Stručno usavršavanje</t>
  </si>
  <si>
    <t>Materijal i sirovine</t>
  </si>
  <si>
    <t>Energija</t>
  </si>
  <si>
    <t>Sitan inventar i auto gume</t>
  </si>
  <si>
    <t>Radna odjeća i obuća</t>
  </si>
  <si>
    <t>Uslugr telefona pošte i prijevoza</t>
  </si>
  <si>
    <t>Usluge tek. I invest. Održavanja</t>
  </si>
  <si>
    <t>Usluge promidžbe i informiranja</t>
  </si>
  <si>
    <t>Komunalne usluge</t>
  </si>
  <si>
    <t>Zakupnine i najamnine</t>
  </si>
  <si>
    <t>Zdravstvene i veter. Usluge</t>
  </si>
  <si>
    <t>Intelektualne usluge</t>
  </si>
  <si>
    <t>Računalne usluge</t>
  </si>
  <si>
    <t>Izvor financiranja 12</t>
  </si>
  <si>
    <t>Premije osiguranja</t>
  </si>
  <si>
    <t>Reprezentacija</t>
  </si>
  <si>
    <t>Članarine i norme</t>
  </si>
  <si>
    <t>Pristojbe i naknade</t>
  </si>
  <si>
    <t>Ostali nespom.rashodi</t>
  </si>
  <si>
    <t>Bankarske usluge i usluge pl.prometa</t>
  </si>
  <si>
    <t>Naknade građanima i kućanstvima</t>
  </si>
  <si>
    <t>Aktivnost 030-02-00-3050-01</t>
  </si>
  <si>
    <t>Aktivnost 030-02-00-3050-04</t>
  </si>
  <si>
    <t>Odgojno obrazovno i tehničko osoblje</t>
  </si>
  <si>
    <t>Izvor financiranja 501</t>
  </si>
  <si>
    <t>Plaće za redovan rad</t>
  </si>
  <si>
    <t xml:space="preserve"> Ost. rashodi za zaposlene</t>
  </si>
  <si>
    <t>Doprinos za obvezno ZO</t>
  </si>
  <si>
    <t>Naknade za prijevoz na posao i s posla</t>
  </si>
  <si>
    <t>Zdravstvene usluge</t>
  </si>
  <si>
    <t>Novč.naknada zbog nezapoš.osoba sa   invaliditetom</t>
  </si>
  <si>
    <t>Aktivnost 030-02-00-3060-01</t>
  </si>
  <si>
    <t>Djelatnost osnovnih škola iznad standarda</t>
  </si>
  <si>
    <t>Intelektualne i osobne usluge</t>
  </si>
  <si>
    <t>Izvor financiranja 31</t>
  </si>
  <si>
    <t>Otpl.glavnice zajmofa -fin lizing</t>
  </si>
  <si>
    <t>Kapitalni izdaci iznad standarda</t>
  </si>
  <si>
    <t>Aktivnost 030-02-00-3060-03</t>
  </si>
  <si>
    <t>Projekt besplatne prehrane</t>
  </si>
  <si>
    <t>Aktivnost 030-02-00-3060-04</t>
  </si>
  <si>
    <t>Školska kuhinja</t>
  </si>
  <si>
    <t>Izvor financiranja 412</t>
  </si>
  <si>
    <t>Aktivnost 030-02-00-3070-04</t>
  </si>
  <si>
    <t>Pilot projekt E-škole</t>
  </si>
  <si>
    <t>Izvor financiranja 11</t>
  </si>
  <si>
    <t>Aktivnost 030-02-00-3070-05</t>
  </si>
  <si>
    <t>Shema školskog voća i mlijeka</t>
  </si>
  <si>
    <t>Izvor financiranja 54</t>
  </si>
  <si>
    <t>Aktivnost 030-02-00-3070-18</t>
  </si>
  <si>
    <t>Obrazovanje jednakih mogućnosti IV- pomoćnici u nastavi</t>
  </si>
  <si>
    <t>Ostali rashodi za zaposlene</t>
  </si>
  <si>
    <t>Doprinosi za osn.ZO</t>
  </si>
  <si>
    <t>Službena putovanja</t>
  </si>
  <si>
    <t>Naknade za prijevoz na posao i sposla</t>
  </si>
  <si>
    <t>PROGRAM K-3050-02</t>
  </si>
  <si>
    <t>Kapitalni izdaci iz decentralizacije</t>
  </si>
  <si>
    <t>Kapitalni projekt K-3050-02                Izvor financiranja   12</t>
  </si>
  <si>
    <t>Naknade za prijevoz,rad na terenu i odvojeni život</t>
  </si>
  <si>
    <t>Stručno osposobljavanje zaposlenih</t>
  </si>
  <si>
    <t>Usluge telefona,pošte i prijevoza</t>
  </si>
  <si>
    <t>Ostale usluge</t>
  </si>
  <si>
    <t>Zdravstvene i veterinarske usluge</t>
  </si>
  <si>
    <t>Aktivnost  030-02-00-3060-02</t>
  </si>
  <si>
    <t>Knjige</t>
  </si>
  <si>
    <t>Aktivnost 030-02-003060-05</t>
  </si>
  <si>
    <t>Produženi boravak - pomoći Grad Otočac</t>
  </si>
  <si>
    <t>Doprinos za osnovno ZO</t>
  </si>
  <si>
    <t>Mater. I dijelovi za tek i inv održavanje</t>
  </si>
  <si>
    <t>Bankarske usluge i usluge platnog prom</t>
  </si>
  <si>
    <t>Pomoć korisnici</t>
  </si>
  <si>
    <t>Vlastiti prihodi -korisnici</t>
  </si>
  <si>
    <t>Pomoć -korisnici</t>
  </si>
  <si>
    <t>Fond poravnanja i dod.udio u porez na dohodak</t>
  </si>
  <si>
    <t>Opći prihodi i primici</t>
  </si>
  <si>
    <t>Pomoći iz inozemstva</t>
  </si>
  <si>
    <t>Prihodi za posebne namjene-OŠ i SŠ</t>
  </si>
  <si>
    <t>Usluge tek i inv. Održ</t>
  </si>
  <si>
    <t>Tekuće donacije - korisnici</t>
  </si>
  <si>
    <t>Tekuće donacije u novcu</t>
  </si>
  <si>
    <t>Vlastiti prihodi - korisnici</t>
  </si>
  <si>
    <t>Uredski materijal i ost. Mater. Rashodi</t>
  </si>
  <si>
    <t>Udžbenici i lektira</t>
  </si>
  <si>
    <t>Ost. Nesp. Rashodi</t>
  </si>
  <si>
    <t>Uredski namještaj i oprema</t>
  </si>
  <si>
    <t>PRORAČUN UKUPNO</t>
  </si>
  <si>
    <t>Povećanje/smanjenje</t>
  </si>
  <si>
    <t>I IZMJENE I DOPUNE</t>
  </si>
  <si>
    <t>Nakn.građ.i kućanstvima-prijevoz učenika (12)</t>
  </si>
  <si>
    <t>Nakn.građ.i kućanstvima-prijevoz učenika (17)</t>
  </si>
  <si>
    <t>Kapitalni projekt K3070-17</t>
  </si>
  <si>
    <t>Izvor financiranja 17</t>
  </si>
  <si>
    <t>Dodatna ulaganja na građ. Objektima</t>
  </si>
  <si>
    <t>Kapitalni projekt K3070-21</t>
  </si>
  <si>
    <t>Adaptacija igrališta PŠ Ličko Lešće</t>
  </si>
  <si>
    <t xml:space="preserve">Aktivnost A3060-05 </t>
  </si>
  <si>
    <t>Natjecanja</t>
  </si>
  <si>
    <t>323 Rashodi za usluge</t>
  </si>
  <si>
    <t>Izvor financiranja  11</t>
  </si>
  <si>
    <t>Izrada projektne dokumentacije za dogradnju OŠ Otočac</t>
  </si>
  <si>
    <t>II IZMJENE I DOPUNE</t>
  </si>
  <si>
    <t>III IZMJENE I DOPUNE</t>
  </si>
  <si>
    <t>Ostale tek. Donacije -mens.potrepštine</t>
  </si>
  <si>
    <t>"ZAJEDNO ZA BUDUĆNOST"- pomoćnici u nastavi</t>
  </si>
  <si>
    <t>Mater.za tek. I invest.održavanje gr.objekti</t>
  </si>
  <si>
    <t>Mater.za tek. I invest.održavanje oprema</t>
  </si>
  <si>
    <t>Mater.za tek. I invest.održavanje prij.sredstva</t>
  </si>
  <si>
    <t>Uredska oprema</t>
  </si>
  <si>
    <t>Uredska oprema projektori</t>
  </si>
  <si>
    <t>Nakn.građ.i kućanstvima-prijevoz učenika (11)</t>
  </si>
  <si>
    <t>Naknada za prijevoz na posao i s posla</t>
  </si>
  <si>
    <t>PRIJEDLOG III. IZMJENA I DOPUNA FINANCIJSKOG PLANA OSNOVNE ŠKOLE ZRINSKIH I FRANKOPANA, OTOČAC 
ZA 2024. GODINU</t>
  </si>
  <si>
    <t xml:space="preserve">           Jasminka Devčić, prof.</t>
  </si>
  <si>
    <t>RAVNATELJICA:</t>
  </si>
  <si>
    <t xml:space="preserve">        II. POSEBNI DIO</t>
  </si>
  <si>
    <t>KLASA: 400-02/24-01/01</t>
  </si>
  <si>
    <t>URBROJ: 2125-21-01-24-17</t>
  </si>
  <si>
    <t xml:space="preserve">U Otočcu, 31.10.2024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</si>
</sst>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right"/>
    </xf>
    <xf numFmtId="4" fontId="0" fillId="0" borderId="0" xfId="0" applyNumberFormat="1"/>
    <xf numFmtId="4" fontId="6" fillId="3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right"/>
    </xf>
    <xf numFmtId="4" fontId="4" fillId="0" borderId="0" xfId="0" applyNumberFormat="1" applyFont="1" applyAlignment="1">
      <alignment vertical="center" wrapText="1"/>
    </xf>
    <xf numFmtId="4" fontId="4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0" fontId="2" fillId="0" borderId="0" xfId="0" applyFont="1"/>
    <xf numFmtId="0" fontId="6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top" wrapText="1" indent="1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10" fillId="0" borderId="2" xfId="0" applyFont="1" applyBorder="1"/>
    <xf numFmtId="0" fontId="10" fillId="0" borderId="4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0" fillId="0" borderId="3" xfId="0" applyNumberFormat="1" applyBorder="1"/>
    <xf numFmtId="4" fontId="4" fillId="2" borderId="4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wrapText="1"/>
    </xf>
    <xf numFmtId="4" fontId="2" fillId="0" borderId="3" xfId="0" applyNumberFormat="1" applyFont="1" applyBorder="1"/>
    <xf numFmtId="0" fontId="5" fillId="2" borderId="4" xfId="0" applyFont="1" applyFill="1" applyBorder="1" applyAlignment="1">
      <alignment horizontal="left" vertical="top" wrapText="1"/>
    </xf>
    <xf numFmtId="4" fontId="11" fillId="0" borderId="3" xfId="0" applyNumberFormat="1" applyFont="1" applyBorder="1"/>
    <xf numFmtId="0" fontId="12" fillId="0" borderId="0" xfId="0" applyFont="1"/>
    <xf numFmtId="4" fontId="2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4" xfId="0" applyFont="1" applyBorder="1"/>
    <xf numFmtId="0" fontId="0" fillId="0" borderId="6" xfId="0" applyBorder="1"/>
    <xf numFmtId="0" fontId="10" fillId="0" borderId="7" xfId="0" applyFont="1" applyBorder="1"/>
    <xf numFmtId="0" fontId="10" fillId="0" borderId="8" xfId="0" applyFont="1" applyBorder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4" fontId="0" fillId="0" borderId="0" xfId="0" applyNumberFormat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tabSelected="1" topLeftCell="A160" workbookViewId="0">
      <selection activeCell="D183" sqref="D18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28515625" customWidth="1"/>
    <col min="4" max="4" width="38.42578125" customWidth="1"/>
    <col min="5" max="5" width="13.7109375" style="15" customWidth="1"/>
    <col min="6" max="6" width="13.140625" style="15" customWidth="1"/>
    <col min="7" max="7" width="14.85546875" style="15" customWidth="1"/>
    <col min="8" max="8" width="13.140625" style="15" customWidth="1"/>
    <col min="9" max="9" width="14.28515625" style="15" customWidth="1"/>
    <col min="10" max="10" width="11.7109375" bestFit="1" customWidth="1"/>
    <col min="11" max="11" width="14.28515625" style="15" customWidth="1"/>
    <col min="13" max="13" width="11.7109375" bestFit="1" customWidth="1"/>
    <col min="14" max="15" width="10.140625" bestFit="1" customWidth="1"/>
  </cols>
  <sheetData>
    <row r="1" spans="1:14" ht="42" customHeight="1" x14ac:dyDescent="0.25">
      <c r="A1" s="53" t="s">
        <v>121</v>
      </c>
      <c r="B1" s="53"/>
      <c r="C1" s="53"/>
      <c r="D1" s="53"/>
      <c r="E1" s="53"/>
      <c r="F1" s="53"/>
      <c r="G1" s="53"/>
      <c r="H1" s="53"/>
      <c r="I1" s="53"/>
      <c r="K1"/>
    </row>
    <row r="2" spans="1:14" ht="18" x14ac:dyDescent="0.25">
      <c r="A2" s="1"/>
      <c r="B2" s="1"/>
      <c r="D2" s="1"/>
      <c r="E2" s="13"/>
      <c r="F2" s="18"/>
      <c r="G2" s="18"/>
      <c r="H2" s="18"/>
      <c r="I2" s="18"/>
      <c r="K2" s="18"/>
    </row>
    <row r="3" spans="1:14" ht="18" customHeight="1" x14ac:dyDescent="0.25">
      <c r="A3" s="53" t="s">
        <v>124</v>
      </c>
      <c r="B3" s="91"/>
      <c r="C3" s="91"/>
      <c r="D3" s="91"/>
      <c r="E3" s="91"/>
      <c r="F3" s="91"/>
      <c r="G3" s="91"/>
      <c r="H3"/>
      <c r="I3"/>
      <c r="K3"/>
    </row>
    <row r="4" spans="1:14" ht="18" x14ac:dyDescent="0.25">
      <c r="A4" s="2"/>
      <c r="B4" s="2"/>
      <c r="C4" s="2"/>
      <c r="D4" s="2"/>
      <c r="E4" s="13"/>
      <c r="F4" s="18"/>
      <c r="G4" s="18"/>
      <c r="H4" s="18"/>
      <c r="I4" s="18"/>
      <c r="K4" s="18"/>
    </row>
    <row r="5" spans="1:14" ht="25.5" x14ac:dyDescent="0.25">
      <c r="A5" s="92" t="s">
        <v>2</v>
      </c>
      <c r="B5" s="93"/>
      <c r="C5" s="94"/>
      <c r="D5" s="3" t="s">
        <v>3</v>
      </c>
      <c r="E5" s="16" t="s">
        <v>6</v>
      </c>
      <c r="F5" s="16" t="s">
        <v>96</v>
      </c>
      <c r="G5" s="16" t="s">
        <v>97</v>
      </c>
      <c r="H5" s="16" t="s">
        <v>96</v>
      </c>
      <c r="I5" s="16" t="s">
        <v>110</v>
      </c>
      <c r="J5" s="16" t="s">
        <v>96</v>
      </c>
      <c r="K5" s="16" t="s">
        <v>111</v>
      </c>
    </row>
    <row r="6" spans="1:14" x14ac:dyDescent="0.25">
      <c r="A6" s="55" t="s">
        <v>8</v>
      </c>
      <c r="B6" s="56"/>
      <c r="C6" s="57"/>
      <c r="D6" s="5" t="s">
        <v>9</v>
      </c>
      <c r="E6" s="17"/>
      <c r="F6" s="17"/>
      <c r="G6" s="17"/>
      <c r="H6" s="17"/>
      <c r="I6" s="17"/>
      <c r="J6" s="17"/>
      <c r="K6" s="17"/>
    </row>
    <row r="7" spans="1:14" ht="25.15" customHeight="1" x14ac:dyDescent="0.25">
      <c r="A7" s="55" t="s">
        <v>32</v>
      </c>
      <c r="B7" s="56"/>
      <c r="C7" s="57"/>
      <c r="D7" s="22" t="s">
        <v>10</v>
      </c>
      <c r="E7" s="17"/>
      <c r="F7" s="17"/>
      <c r="G7" s="17"/>
      <c r="H7" s="17"/>
      <c r="I7" s="17"/>
      <c r="J7" s="17"/>
      <c r="K7" s="17"/>
    </row>
    <row r="8" spans="1:14" s="21" customFormat="1" ht="25.5" x14ac:dyDescent="0.25">
      <c r="A8" s="68" t="s">
        <v>24</v>
      </c>
      <c r="B8" s="69"/>
      <c r="C8" s="70"/>
      <c r="D8" s="23" t="s">
        <v>83</v>
      </c>
      <c r="E8" s="20">
        <f>SUM(E9)</f>
        <v>417178.23</v>
      </c>
      <c r="F8" s="20">
        <f>SUM(F9)</f>
        <v>5767.24</v>
      </c>
      <c r="G8" s="39">
        <f>SUM(E8:F8)</f>
        <v>422945.47</v>
      </c>
      <c r="H8" s="20"/>
      <c r="I8" s="39">
        <f>SUM(I9)</f>
        <v>422945.47</v>
      </c>
      <c r="J8" s="20">
        <f>SUM(J9+J42)</f>
        <v>109086.29</v>
      </c>
      <c r="K8" s="39">
        <f>SUM(K9+K42)</f>
        <v>526264.5</v>
      </c>
    </row>
    <row r="9" spans="1:14" s="21" customFormat="1" x14ac:dyDescent="0.25">
      <c r="A9" s="55">
        <v>3</v>
      </c>
      <c r="B9" s="56"/>
      <c r="C9" s="57"/>
      <c r="D9" s="5" t="s">
        <v>0</v>
      </c>
      <c r="E9" s="20">
        <f>SUM(E11+E35+E37)</f>
        <v>417178.23</v>
      </c>
      <c r="F9" s="20">
        <f>SUM(F11+F37)</f>
        <v>5767.24</v>
      </c>
      <c r="G9" s="20">
        <f>SUM(G11+G35+G37)</f>
        <v>422945.47</v>
      </c>
      <c r="H9" s="20"/>
      <c r="I9" s="20">
        <f>SUM(I11+I35+I37)</f>
        <v>422945.47</v>
      </c>
      <c r="J9" s="20">
        <f>SUM(J11+J37)</f>
        <v>106961.26999999999</v>
      </c>
      <c r="K9" s="20">
        <f>SUM(K11+K35+K37)</f>
        <v>524139.48</v>
      </c>
      <c r="M9" s="44"/>
      <c r="N9" s="44"/>
    </row>
    <row r="10" spans="1:14" s="21" customFormat="1" x14ac:dyDescent="0.25">
      <c r="A10" s="88">
        <v>31</v>
      </c>
      <c r="B10" s="89"/>
      <c r="C10" s="90"/>
      <c r="D10" s="5" t="s">
        <v>1</v>
      </c>
      <c r="E10" s="20"/>
      <c r="F10" s="20"/>
      <c r="G10" s="20"/>
      <c r="H10" s="20"/>
      <c r="I10" s="20"/>
      <c r="J10" s="20"/>
      <c r="K10" s="20"/>
    </row>
    <row r="11" spans="1:14" s="21" customFormat="1" x14ac:dyDescent="0.25">
      <c r="A11" s="24">
        <v>32</v>
      </c>
      <c r="B11" s="25"/>
      <c r="C11" s="26"/>
      <c r="D11" s="5" t="s">
        <v>4</v>
      </c>
      <c r="E11" s="20">
        <f>SUM(E12:E34)</f>
        <v>249729.46</v>
      </c>
      <c r="F11" s="20">
        <f>SUM(F12:F34)</f>
        <v>-9300</v>
      </c>
      <c r="G11" s="20">
        <f>SUM(G12:G34)</f>
        <v>240429.46</v>
      </c>
      <c r="H11" s="20"/>
      <c r="I11" s="20">
        <f>SUM(I12:I34)</f>
        <v>240429.46</v>
      </c>
      <c r="J11" s="20">
        <f>SUM(J12:J34)</f>
        <v>-31319.110000000022</v>
      </c>
      <c r="K11" s="20">
        <f>SUM(K12:K34)</f>
        <v>209110.34999999995</v>
      </c>
      <c r="N11" s="44"/>
    </row>
    <row r="12" spans="1:14" x14ac:dyDescent="0.25">
      <c r="A12" s="8">
        <v>3211</v>
      </c>
      <c r="B12" s="9"/>
      <c r="C12" s="10"/>
      <c r="D12" s="4" t="s">
        <v>63</v>
      </c>
      <c r="E12" s="17">
        <v>3989</v>
      </c>
      <c r="F12" s="17"/>
      <c r="G12" s="17">
        <f>SUM(E12-F12)</f>
        <v>3989</v>
      </c>
      <c r="H12" s="17"/>
      <c r="I12" s="17">
        <f>SUM(G12-H12)</f>
        <v>3989</v>
      </c>
      <c r="J12" s="17">
        <f>SUM(K12-I12)</f>
        <v>-1100</v>
      </c>
      <c r="K12" s="17">
        <v>2889</v>
      </c>
      <c r="N12" s="15"/>
    </row>
    <row r="13" spans="1:14" x14ac:dyDescent="0.25">
      <c r="A13" s="8">
        <v>3213</v>
      </c>
      <c r="B13" s="9"/>
      <c r="C13" s="10"/>
      <c r="D13" s="4" t="s">
        <v>11</v>
      </c>
      <c r="E13" s="17">
        <v>1142.44</v>
      </c>
      <c r="F13" s="17"/>
      <c r="G13" s="17">
        <f t="shared" ref="G13:K36" si="0">SUM(E13-F13)</f>
        <v>1142.44</v>
      </c>
      <c r="H13" s="17"/>
      <c r="I13" s="17">
        <f t="shared" si="0"/>
        <v>1142.44</v>
      </c>
      <c r="J13" s="17">
        <v>-1000</v>
      </c>
      <c r="K13" s="17">
        <f>SUM(I13:J13)</f>
        <v>142.44000000000005</v>
      </c>
      <c r="N13" s="15"/>
    </row>
    <row r="14" spans="1:14" x14ac:dyDescent="0.25">
      <c r="A14" s="8">
        <v>3221</v>
      </c>
      <c r="B14" s="9"/>
      <c r="C14" s="10"/>
      <c r="D14" s="4" t="s">
        <v>91</v>
      </c>
      <c r="E14" s="17">
        <v>17106.060000000001</v>
      </c>
      <c r="F14" s="17"/>
      <c r="G14" s="17">
        <f t="shared" si="0"/>
        <v>17106.060000000001</v>
      </c>
      <c r="H14" s="17"/>
      <c r="I14" s="17">
        <f t="shared" si="0"/>
        <v>17106.060000000001</v>
      </c>
      <c r="J14" s="17">
        <v>2045.81</v>
      </c>
      <c r="K14" s="17">
        <f>SUM(I14:J14)</f>
        <v>19151.870000000003</v>
      </c>
      <c r="N14" s="15"/>
    </row>
    <row r="15" spans="1:14" x14ac:dyDescent="0.25">
      <c r="A15" s="8">
        <v>3222</v>
      </c>
      <c r="B15" s="9"/>
      <c r="C15" s="10"/>
      <c r="D15" s="4" t="s">
        <v>12</v>
      </c>
      <c r="E15" s="17">
        <v>497.25</v>
      </c>
      <c r="F15" s="17"/>
      <c r="G15" s="17">
        <f t="shared" si="0"/>
        <v>497.25</v>
      </c>
      <c r="H15" s="17"/>
      <c r="I15" s="17">
        <f t="shared" si="0"/>
        <v>497.25</v>
      </c>
      <c r="J15" s="17">
        <f>SUM(K15-I15)</f>
        <v>-409.25</v>
      </c>
      <c r="K15" s="17">
        <v>88</v>
      </c>
    </row>
    <row r="16" spans="1:14" x14ac:dyDescent="0.25">
      <c r="A16" s="8">
        <v>3223</v>
      </c>
      <c r="B16" s="9"/>
      <c r="C16" s="10"/>
      <c r="D16" s="4" t="s">
        <v>13</v>
      </c>
      <c r="E16" s="17">
        <v>143537.79</v>
      </c>
      <c r="F16" s="17">
        <v>-1000</v>
      </c>
      <c r="G16" s="17">
        <f>SUM(E16:F16)</f>
        <v>142537.79</v>
      </c>
      <c r="H16" s="17"/>
      <c r="I16" s="17">
        <f>SUM(G16:H16)</f>
        <v>142537.79</v>
      </c>
      <c r="J16" s="17">
        <f>SUM(K16-I16)</f>
        <v>-19656.860000000015</v>
      </c>
      <c r="K16" s="17">
        <v>122880.93</v>
      </c>
    </row>
    <row r="17" spans="1:15" x14ac:dyDescent="0.25">
      <c r="A17" s="8">
        <v>3224</v>
      </c>
      <c r="B17" s="9"/>
      <c r="C17" s="10"/>
      <c r="D17" s="4" t="s">
        <v>114</v>
      </c>
      <c r="E17" s="17">
        <v>6044.16</v>
      </c>
      <c r="F17" s="17"/>
      <c r="G17" s="17">
        <f>SUM(E17:F17)</f>
        <v>6044.16</v>
      </c>
      <c r="H17" s="17"/>
      <c r="I17" s="17">
        <f>SUM(G17:H17)</f>
        <v>6044.16</v>
      </c>
      <c r="J17" s="17">
        <v>-2125</v>
      </c>
      <c r="K17" s="17">
        <f>SUM(I17:J17)</f>
        <v>3919.16</v>
      </c>
    </row>
    <row r="18" spans="1:15" x14ac:dyDescent="0.25">
      <c r="A18" s="8">
        <v>3224</v>
      </c>
      <c r="B18" s="9"/>
      <c r="C18" s="10"/>
      <c r="D18" s="4" t="s">
        <v>115</v>
      </c>
      <c r="E18" s="17">
        <v>1406.86</v>
      </c>
      <c r="F18" s="17"/>
      <c r="G18" s="17">
        <v>1406.86</v>
      </c>
      <c r="H18" s="17"/>
      <c r="I18" s="17">
        <v>1406.86</v>
      </c>
      <c r="J18" s="17">
        <v>-500</v>
      </c>
      <c r="K18" s="17">
        <f>SUM(I18:J18)</f>
        <v>906.8599999999999</v>
      </c>
      <c r="O18" s="15"/>
    </row>
    <row r="19" spans="1:15" ht="25.5" x14ac:dyDescent="0.25">
      <c r="A19" s="8">
        <v>3224</v>
      </c>
      <c r="B19" s="9"/>
      <c r="C19" s="10"/>
      <c r="D19" s="4" t="s">
        <v>116</v>
      </c>
      <c r="E19" s="17">
        <v>1061.78</v>
      </c>
      <c r="F19" s="17"/>
      <c r="G19" s="17">
        <v>1061.78</v>
      </c>
      <c r="H19" s="17"/>
      <c r="I19" s="17">
        <v>1061.78</v>
      </c>
      <c r="J19" s="17">
        <v>-110.98</v>
      </c>
      <c r="K19" s="17">
        <f>SUM(I19:J19)</f>
        <v>950.8</v>
      </c>
      <c r="O19" s="15"/>
    </row>
    <row r="20" spans="1:15" x14ac:dyDescent="0.25">
      <c r="A20" s="8">
        <v>3225</v>
      </c>
      <c r="B20" s="9"/>
      <c r="C20" s="10"/>
      <c r="D20" s="4" t="s">
        <v>14</v>
      </c>
      <c r="E20" s="17">
        <v>2057.1999999999998</v>
      </c>
      <c r="F20" s="17">
        <v>-500</v>
      </c>
      <c r="G20" s="17">
        <f>SUM(E20:F20)</f>
        <v>1557.1999999999998</v>
      </c>
      <c r="H20" s="17"/>
      <c r="I20" s="17">
        <f>SUM(G20:H20)</f>
        <v>1557.1999999999998</v>
      </c>
      <c r="J20" s="17">
        <v>221.05</v>
      </c>
      <c r="K20" s="17">
        <f>SUM(I20:J20)</f>
        <v>1778.2499999999998</v>
      </c>
      <c r="O20" s="15"/>
    </row>
    <row r="21" spans="1:15" x14ac:dyDescent="0.25">
      <c r="A21" s="8">
        <v>3227</v>
      </c>
      <c r="B21" s="9"/>
      <c r="C21" s="10"/>
      <c r="D21" s="4" t="s">
        <v>15</v>
      </c>
      <c r="E21" s="17">
        <v>796.34</v>
      </c>
      <c r="F21" s="17">
        <v>0</v>
      </c>
      <c r="G21" s="17">
        <f t="shared" si="0"/>
        <v>796.34</v>
      </c>
      <c r="H21" s="17"/>
      <c r="I21" s="17">
        <f t="shared" si="0"/>
        <v>796.34</v>
      </c>
      <c r="J21" s="17"/>
      <c r="K21" s="17">
        <f t="shared" si="0"/>
        <v>796.34</v>
      </c>
    </row>
    <row r="22" spans="1:15" x14ac:dyDescent="0.25">
      <c r="A22" s="8">
        <v>3231</v>
      </c>
      <c r="B22" s="9"/>
      <c r="C22" s="10"/>
      <c r="D22" s="4" t="s">
        <v>16</v>
      </c>
      <c r="E22" s="17">
        <v>6370.69</v>
      </c>
      <c r="F22" s="17">
        <v>-800</v>
      </c>
      <c r="G22" s="17">
        <f>SUM(E22:F22)</f>
        <v>5570.69</v>
      </c>
      <c r="H22" s="17"/>
      <c r="I22" s="17">
        <f>SUM(G22:H22)</f>
        <v>5570.69</v>
      </c>
      <c r="J22" s="17">
        <v>-921.05</v>
      </c>
      <c r="K22" s="17">
        <f>SUM(I22:J22)</f>
        <v>4649.6399999999994</v>
      </c>
      <c r="M22" s="15"/>
    </row>
    <row r="23" spans="1:15" x14ac:dyDescent="0.25">
      <c r="A23" s="8">
        <v>3232</v>
      </c>
      <c r="B23" s="9"/>
      <c r="C23" s="10"/>
      <c r="D23" s="4" t="s">
        <v>17</v>
      </c>
      <c r="E23" s="17">
        <v>21862.880000000001</v>
      </c>
      <c r="F23" s="17">
        <v>-1000</v>
      </c>
      <c r="G23" s="17">
        <f>SUM(E23:F23)</f>
        <v>20862.88</v>
      </c>
      <c r="H23" s="17"/>
      <c r="I23" s="17">
        <f>SUM(G23:H23)</f>
        <v>20862.88</v>
      </c>
      <c r="J23" s="17"/>
      <c r="K23" s="17">
        <f>SUM(I23:J23)</f>
        <v>20862.88</v>
      </c>
    </row>
    <row r="24" spans="1:15" x14ac:dyDescent="0.25">
      <c r="A24" s="8">
        <v>3233</v>
      </c>
      <c r="B24" s="9"/>
      <c r="C24" s="10"/>
      <c r="D24" s="4" t="s">
        <v>18</v>
      </c>
      <c r="E24" s="17">
        <v>3251.71</v>
      </c>
      <c r="F24" s="17">
        <v>-1000</v>
      </c>
      <c r="G24" s="17">
        <f>SUM(E24:F24)</f>
        <v>2251.71</v>
      </c>
      <c r="H24" s="17"/>
      <c r="I24" s="17">
        <f>SUM(G24:H24)</f>
        <v>2251.71</v>
      </c>
      <c r="J24" s="17">
        <f>SUM(K24-I24)</f>
        <v>-1499.13</v>
      </c>
      <c r="K24" s="17">
        <v>752.58</v>
      </c>
    </row>
    <row r="25" spans="1:15" x14ac:dyDescent="0.25">
      <c r="A25" s="8">
        <v>3234</v>
      </c>
      <c r="B25" s="9"/>
      <c r="C25" s="10"/>
      <c r="D25" s="4" t="s">
        <v>19</v>
      </c>
      <c r="E25" s="17">
        <v>17253.96</v>
      </c>
      <c r="F25" s="17">
        <v>-1500</v>
      </c>
      <c r="G25" s="17">
        <f>SUM(E25:F25)</f>
        <v>15753.96</v>
      </c>
      <c r="H25" s="17"/>
      <c r="I25" s="17">
        <f>SUM(G25:H25)</f>
        <v>15753.96</v>
      </c>
      <c r="J25" s="17"/>
      <c r="K25" s="17">
        <f>SUM(I25:J25)</f>
        <v>15753.96</v>
      </c>
      <c r="M25" s="15"/>
    </row>
    <row r="26" spans="1:15" x14ac:dyDescent="0.25">
      <c r="A26" s="8">
        <v>3235</v>
      </c>
      <c r="B26" s="9"/>
      <c r="C26" s="10"/>
      <c r="D26" s="4" t="s">
        <v>20</v>
      </c>
      <c r="E26" s="17">
        <v>902.52</v>
      </c>
      <c r="F26" s="17"/>
      <c r="G26" s="17">
        <f t="shared" si="0"/>
        <v>902.52</v>
      </c>
      <c r="H26" s="17"/>
      <c r="I26" s="17">
        <f t="shared" si="0"/>
        <v>902.52</v>
      </c>
      <c r="J26" s="17">
        <v>-153.99</v>
      </c>
      <c r="K26" s="17">
        <f>SUM(I26:J26)</f>
        <v>748.53</v>
      </c>
    </row>
    <row r="27" spans="1:15" x14ac:dyDescent="0.25">
      <c r="A27" s="8">
        <v>3236</v>
      </c>
      <c r="B27" s="9"/>
      <c r="C27" s="10"/>
      <c r="D27" s="4" t="s">
        <v>21</v>
      </c>
      <c r="E27" s="17">
        <v>8912</v>
      </c>
      <c r="F27" s="17">
        <v>-2000</v>
      </c>
      <c r="G27" s="17">
        <f>SUM(E27:F27)</f>
        <v>6912</v>
      </c>
      <c r="H27" s="17"/>
      <c r="I27" s="17">
        <f>SUM(G27:H27)</f>
        <v>6912</v>
      </c>
      <c r="J27" s="17">
        <v>-2300</v>
      </c>
      <c r="K27" s="17">
        <f>SUM(I27:J27)</f>
        <v>4612</v>
      </c>
      <c r="M27" s="15"/>
    </row>
    <row r="28" spans="1:15" x14ac:dyDescent="0.25">
      <c r="A28" s="8">
        <v>3237</v>
      </c>
      <c r="B28" s="9"/>
      <c r="C28" s="10"/>
      <c r="D28" s="4" t="s">
        <v>22</v>
      </c>
      <c r="E28" s="17">
        <v>4578.9399999999996</v>
      </c>
      <c r="F28" s="17">
        <v>-1500</v>
      </c>
      <c r="G28" s="17">
        <f>SUM(E28:F28)</f>
        <v>3078.9399999999996</v>
      </c>
      <c r="H28" s="17"/>
      <c r="I28" s="17">
        <f>SUM(G28:H28)</f>
        <v>3078.9399999999996</v>
      </c>
      <c r="J28" s="17">
        <f>SUM(K28-I28)</f>
        <v>-1499.9999999999995</v>
      </c>
      <c r="K28" s="17">
        <v>1578.94</v>
      </c>
    </row>
    <row r="29" spans="1:15" x14ac:dyDescent="0.25">
      <c r="A29" s="8">
        <v>3238</v>
      </c>
      <c r="B29" s="9"/>
      <c r="C29" s="10"/>
      <c r="D29" s="4" t="s">
        <v>23</v>
      </c>
      <c r="E29" s="17">
        <v>2588.09</v>
      </c>
      <c r="F29" s="17">
        <v>0</v>
      </c>
      <c r="G29" s="17">
        <f t="shared" si="0"/>
        <v>2588.09</v>
      </c>
      <c r="H29" s="17"/>
      <c r="I29" s="17">
        <f t="shared" si="0"/>
        <v>2588.09</v>
      </c>
      <c r="J29" s="17">
        <f>SUM(K29-I29)</f>
        <v>24.259999999999764</v>
      </c>
      <c r="K29" s="17">
        <v>2612.35</v>
      </c>
      <c r="M29" s="15"/>
    </row>
    <row r="30" spans="1:15" x14ac:dyDescent="0.25">
      <c r="A30" s="8">
        <v>3292</v>
      </c>
      <c r="B30" s="9"/>
      <c r="C30" s="10"/>
      <c r="D30" s="4" t="s">
        <v>25</v>
      </c>
      <c r="E30" s="17">
        <v>5043.47</v>
      </c>
      <c r="F30" s="17">
        <v>0</v>
      </c>
      <c r="G30" s="17">
        <f t="shared" si="0"/>
        <v>5043.47</v>
      </c>
      <c r="H30" s="17"/>
      <c r="I30" s="17">
        <f t="shared" si="0"/>
        <v>5043.47</v>
      </c>
      <c r="J30" s="17">
        <f>SUM(K30-I30)</f>
        <v>-1384.3500000000004</v>
      </c>
      <c r="K30" s="17">
        <v>3659.12</v>
      </c>
    </row>
    <row r="31" spans="1:15" x14ac:dyDescent="0.25">
      <c r="A31" s="64">
        <v>3293</v>
      </c>
      <c r="B31" s="65"/>
      <c r="C31" s="66"/>
      <c r="D31" s="4" t="s">
        <v>26</v>
      </c>
      <c r="E31" s="17">
        <v>265.45</v>
      </c>
      <c r="F31" s="17"/>
      <c r="G31" s="17">
        <f t="shared" si="0"/>
        <v>265.45</v>
      </c>
      <c r="H31" s="17"/>
      <c r="I31" s="17">
        <f t="shared" si="0"/>
        <v>265.45</v>
      </c>
      <c r="J31" s="17">
        <v>-265.45</v>
      </c>
      <c r="K31" s="17">
        <f>SUM(I31:J31)</f>
        <v>0</v>
      </c>
    </row>
    <row r="32" spans="1:15" x14ac:dyDescent="0.25">
      <c r="A32" s="8">
        <v>3294</v>
      </c>
      <c r="B32" s="9"/>
      <c r="C32" s="10"/>
      <c r="D32" s="4" t="s">
        <v>27</v>
      </c>
      <c r="E32" s="17">
        <v>265.45</v>
      </c>
      <c r="F32" s="17"/>
      <c r="G32" s="17">
        <f t="shared" si="0"/>
        <v>265.45</v>
      </c>
      <c r="H32" s="17"/>
      <c r="I32" s="17">
        <f t="shared" si="0"/>
        <v>265.45</v>
      </c>
      <c r="J32" s="17">
        <f>SUM(K32-I32)</f>
        <v>-102.35999999999999</v>
      </c>
      <c r="K32" s="17">
        <v>163.09</v>
      </c>
    </row>
    <row r="33" spans="1:15" x14ac:dyDescent="0.25">
      <c r="A33" s="8">
        <v>3295</v>
      </c>
      <c r="B33" s="9"/>
      <c r="C33" s="10"/>
      <c r="D33" s="4" t="s">
        <v>28</v>
      </c>
      <c r="E33" s="17">
        <v>331.81</v>
      </c>
      <c r="F33" s="17"/>
      <c r="G33" s="17">
        <f t="shared" si="0"/>
        <v>331.81</v>
      </c>
      <c r="H33" s="17"/>
      <c r="I33" s="17">
        <f t="shared" si="0"/>
        <v>331.81</v>
      </c>
      <c r="J33" s="17">
        <f>SUM(K33-I33)</f>
        <v>-281.81</v>
      </c>
      <c r="K33" s="17">
        <v>50</v>
      </c>
    </row>
    <row r="34" spans="1:15" x14ac:dyDescent="0.25">
      <c r="A34" s="8">
        <v>3299</v>
      </c>
      <c r="B34" s="9"/>
      <c r="C34" s="10"/>
      <c r="D34" s="4" t="s">
        <v>29</v>
      </c>
      <c r="E34" s="17">
        <v>463.61</v>
      </c>
      <c r="F34" s="17"/>
      <c r="G34" s="17">
        <f t="shared" si="0"/>
        <v>463.61</v>
      </c>
      <c r="H34" s="17"/>
      <c r="I34" s="17">
        <f t="shared" si="0"/>
        <v>463.61</v>
      </c>
      <c r="J34" s="17">
        <v>-300</v>
      </c>
      <c r="K34" s="17">
        <f>SUM(I34:J34)</f>
        <v>163.61000000000001</v>
      </c>
    </row>
    <row r="35" spans="1:15" s="21" customFormat="1" x14ac:dyDescent="0.25">
      <c r="A35" s="24">
        <v>34</v>
      </c>
      <c r="B35" s="25"/>
      <c r="C35" s="26"/>
      <c r="D35" s="5" t="s">
        <v>7</v>
      </c>
      <c r="E35" s="20">
        <f>SUM(E36)</f>
        <v>1459.97</v>
      </c>
      <c r="F35" s="20">
        <f>SUM(F36)</f>
        <v>0</v>
      </c>
      <c r="G35" s="20">
        <f t="shared" si="0"/>
        <v>1459.97</v>
      </c>
      <c r="H35" s="20"/>
      <c r="I35" s="20">
        <f t="shared" si="0"/>
        <v>1459.97</v>
      </c>
      <c r="J35" s="20"/>
      <c r="K35" s="20">
        <f t="shared" si="0"/>
        <v>1459.97</v>
      </c>
    </row>
    <row r="36" spans="1:15" x14ac:dyDescent="0.25">
      <c r="A36" s="8">
        <v>3431</v>
      </c>
      <c r="B36" s="9"/>
      <c r="C36" s="10"/>
      <c r="D36" s="4" t="s">
        <v>30</v>
      </c>
      <c r="E36" s="17">
        <v>1459.97</v>
      </c>
      <c r="F36" s="17"/>
      <c r="G36" s="17">
        <f t="shared" si="0"/>
        <v>1459.97</v>
      </c>
      <c r="H36" s="17"/>
      <c r="I36" s="17">
        <f t="shared" si="0"/>
        <v>1459.97</v>
      </c>
      <c r="J36" s="17"/>
      <c r="K36" s="17">
        <f t="shared" si="0"/>
        <v>1459.97</v>
      </c>
      <c r="O36" s="15"/>
    </row>
    <row r="37" spans="1:15" s="21" customFormat="1" ht="35.65" customHeight="1" x14ac:dyDescent="0.25">
      <c r="A37" s="24">
        <v>37</v>
      </c>
      <c r="B37" s="25"/>
      <c r="C37" s="26"/>
      <c r="D37" s="5" t="s">
        <v>31</v>
      </c>
      <c r="E37" s="20">
        <f>SUM(E38)</f>
        <v>165988.79999999999</v>
      </c>
      <c r="F37" s="20">
        <f>SUM(F38:F39)</f>
        <v>15067.24</v>
      </c>
      <c r="G37" s="20">
        <f>SUM(E37:F37)</f>
        <v>181056.03999999998</v>
      </c>
      <c r="H37" s="20"/>
      <c r="I37" s="20">
        <f>SUM(G37:H37)</f>
        <v>181056.03999999998</v>
      </c>
      <c r="J37" s="20">
        <f>SUM(J38:J40)</f>
        <v>138280.38</v>
      </c>
      <c r="K37" s="20">
        <f>SUM(K40+K38)</f>
        <v>313569.16000000003</v>
      </c>
      <c r="M37" s="44"/>
    </row>
    <row r="38" spans="1:15" ht="25.5" x14ac:dyDescent="0.25">
      <c r="A38" s="27">
        <v>3722</v>
      </c>
      <c r="B38" s="9"/>
      <c r="C38" s="10"/>
      <c r="D38" s="4" t="s">
        <v>98</v>
      </c>
      <c r="E38" s="15">
        <v>165988.79999999999</v>
      </c>
      <c r="F38" s="15">
        <v>9300</v>
      </c>
      <c r="G38" s="15">
        <f>SUM(E38:F38)</f>
        <v>175288.8</v>
      </c>
      <c r="I38" s="15">
        <f>SUM(G38:H38)</f>
        <v>175288.8</v>
      </c>
      <c r="J38" s="15">
        <f>SUM(K38-I38)</f>
        <v>29194.110000000015</v>
      </c>
      <c r="K38" s="15">
        <v>204482.91</v>
      </c>
    </row>
    <row r="39" spans="1:15" ht="25.5" x14ac:dyDescent="0.25">
      <c r="A39" s="27">
        <v>3722</v>
      </c>
      <c r="B39" s="9"/>
      <c r="C39" s="10"/>
      <c r="D39" s="4" t="s">
        <v>99</v>
      </c>
      <c r="E39" s="17"/>
      <c r="F39" s="17">
        <v>5767.24</v>
      </c>
      <c r="G39" s="19">
        <v>5767.24</v>
      </c>
      <c r="H39" s="17"/>
      <c r="I39" s="19">
        <v>5767.24</v>
      </c>
      <c r="J39" s="17">
        <f>SUM(K39-I39)</f>
        <v>2.0000000000436557E-2</v>
      </c>
      <c r="K39" s="19">
        <v>5767.26</v>
      </c>
      <c r="M39" s="15"/>
    </row>
    <row r="40" spans="1:15" ht="25.5" x14ac:dyDescent="0.25">
      <c r="A40" s="27">
        <v>3722</v>
      </c>
      <c r="B40" s="9"/>
      <c r="C40" s="10"/>
      <c r="D40" s="4" t="s">
        <v>119</v>
      </c>
      <c r="E40" s="17"/>
      <c r="F40" s="17"/>
      <c r="G40" s="19"/>
      <c r="H40" s="17"/>
      <c r="I40" s="19"/>
      <c r="J40" s="17">
        <v>109086.25</v>
      </c>
      <c r="K40" s="19">
        <f>SUM(J40)</f>
        <v>109086.25</v>
      </c>
    </row>
    <row r="41" spans="1:15" x14ac:dyDescent="0.25">
      <c r="A41" s="55" t="s">
        <v>65</v>
      </c>
      <c r="B41" s="56"/>
      <c r="C41" s="57"/>
      <c r="D41" s="5" t="s">
        <v>66</v>
      </c>
      <c r="E41" s="17"/>
      <c r="F41" s="17"/>
      <c r="G41" s="17"/>
      <c r="H41" s="17"/>
      <c r="I41" s="17"/>
      <c r="J41" s="17"/>
      <c r="K41" s="17"/>
    </row>
    <row r="42" spans="1:15" s="21" customFormat="1" ht="36" customHeight="1" x14ac:dyDescent="0.25">
      <c r="A42" s="55" t="s">
        <v>67</v>
      </c>
      <c r="B42" s="56"/>
      <c r="C42" s="57"/>
      <c r="D42" s="23" t="s">
        <v>83</v>
      </c>
      <c r="E42" s="20"/>
      <c r="F42" s="20"/>
      <c r="G42" s="20"/>
      <c r="H42" s="20"/>
      <c r="I42" s="20"/>
      <c r="J42" s="20">
        <f>SUM(J44)</f>
        <v>2125.02</v>
      </c>
      <c r="K42" s="20">
        <f>SUM(J42)</f>
        <v>2125.02</v>
      </c>
    </row>
    <row r="43" spans="1:15" s="21" customFormat="1" x14ac:dyDescent="0.25">
      <c r="A43" s="55">
        <v>4</v>
      </c>
      <c r="B43" s="56"/>
      <c r="C43" s="57"/>
      <c r="D43" s="5" t="s">
        <v>117</v>
      </c>
      <c r="E43" s="20"/>
      <c r="F43" s="20"/>
      <c r="G43" s="39"/>
      <c r="H43" s="20"/>
      <c r="I43" s="39"/>
      <c r="J43" s="20">
        <f>SUM(J44)</f>
        <v>2125.02</v>
      </c>
      <c r="K43" s="39">
        <f>SUM(J43)</f>
        <v>2125.02</v>
      </c>
    </row>
    <row r="44" spans="1:15" x14ac:dyDescent="0.25">
      <c r="A44" s="64">
        <v>4221</v>
      </c>
      <c r="B44" s="65"/>
      <c r="C44" s="66"/>
      <c r="D44" s="4" t="s">
        <v>118</v>
      </c>
      <c r="E44" s="17"/>
      <c r="F44" s="17"/>
      <c r="G44" s="19"/>
      <c r="H44" s="17"/>
      <c r="I44" s="19"/>
      <c r="J44" s="17">
        <v>2125.02</v>
      </c>
      <c r="K44" s="19">
        <f>SUM(J44)</f>
        <v>2125.02</v>
      </c>
    </row>
    <row r="45" spans="1:15" x14ac:dyDescent="0.25">
      <c r="J45" s="15"/>
    </row>
    <row r="46" spans="1:15" ht="25.5" customHeight="1" x14ac:dyDescent="0.25">
      <c r="A46" s="55" t="s">
        <v>33</v>
      </c>
      <c r="B46" s="56"/>
      <c r="C46" s="57"/>
      <c r="D46" s="22" t="s">
        <v>34</v>
      </c>
      <c r="E46" s="37"/>
      <c r="F46" s="37"/>
      <c r="G46" s="37"/>
      <c r="H46" s="37"/>
      <c r="I46" s="37"/>
      <c r="J46" s="37"/>
      <c r="K46" s="37"/>
    </row>
    <row r="47" spans="1:15" s="21" customFormat="1" ht="22.5" customHeight="1" x14ac:dyDescent="0.25">
      <c r="A47" s="68" t="s">
        <v>35</v>
      </c>
      <c r="B47" s="69"/>
      <c r="C47" s="70"/>
      <c r="D47" s="5" t="s">
        <v>82</v>
      </c>
      <c r="E47" s="40">
        <f>SUM(E49+E53)</f>
        <v>2183600.5100000002</v>
      </c>
      <c r="F47" s="40">
        <f t="shared" ref="F47" si="1">SUM(F48)</f>
        <v>367005</v>
      </c>
      <c r="G47" s="40">
        <f>SUM(G48)</f>
        <v>2550605.5099999998</v>
      </c>
      <c r="H47" s="40"/>
      <c r="I47" s="40">
        <f>SUM(I48)</f>
        <v>2550605.5099999998</v>
      </c>
      <c r="J47" s="40">
        <f>SUM(J48)</f>
        <v>250656.14000000004</v>
      </c>
      <c r="K47" s="40">
        <f>SUM(K49+K53)</f>
        <v>2801261.65</v>
      </c>
    </row>
    <row r="48" spans="1:15" s="21" customFormat="1" x14ac:dyDescent="0.25">
      <c r="A48" s="55">
        <v>3</v>
      </c>
      <c r="B48" s="56"/>
      <c r="C48" s="57"/>
      <c r="D48" s="5" t="s">
        <v>0</v>
      </c>
      <c r="E48" s="40">
        <f t="shared" ref="E48:G48" si="2">SUM(E49+E53)</f>
        <v>2183600.5100000002</v>
      </c>
      <c r="F48" s="40">
        <f t="shared" si="2"/>
        <v>367005</v>
      </c>
      <c r="G48" s="40">
        <f t="shared" si="2"/>
        <v>2550605.5099999998</v>
      </c>
      <c r="H48" s="40"/>
      <c r="I48" s="40">
        <f t="shared" ref="I48" si="3">SUM(I49+I53)</f>
        <v>2550605.5099999998</v>
      </c>
      <c r="J48" s="40">
        <f>SUM(J53+J49)</f>
        <v>250656.14000000004</v>
      </c>
      <c r="K48" s="40">
        <f>SUM(K49+K53)</f>
        <v>2801261.65</v>
      </c>
      <c r="M48" s="44"/>
    </row>
    <row r="49" spans="1:11" s="21" customFormat="1" x14ac:dyDescent="0.25">
      <c r="A49" s="88">
        <v>31</v>
      </c>
      <c r="B49" s="89"/>
      <c r="C49" s="90"/>
      <c r="D49" s="5" t="s">
        <v>1</v>
      </c>
      <c r="E49" s="40">
        <f t="shared" ref="E49:F49" si="4">SUM(E50:E52)</f>
        <v>2113495.85</v>
      </c>
      <c r="F49" s="40">
        <f t="shared" si="4"/>
        <v>362665.8</v>
      </c>
      <c r="G49" s="40">
        <f>SUM(G50:G52)</f>
        <v>2476161.65</v>
      </c>
      <c r="H49" s="40"/>
      <c r="I49" s="40">
        <f>SUM(I50:I52)</f>
        <v>2476161.65</v>
      </c>
      <c r="J49" s="40">
        <f>SUM(J50:J52)</f>
        <v>232056.14000000004</v>
      </c>
      <c r="K49" s="40">
        <f>SUM(K50:K52)</f>
        <v>2708217.79</v>
      </c>
    </row>
    <row r="50" spans="1:11" x14ac:dyDescent="0.25">
      <c r="A50" s="8">
        <v>3111</v>
      </c>
      <c r="B50" s="9"/>
      <c r="C50" s="10"/>
      <c r="D50" s="4" t="s">
        <v>36</v>
      </c>
      <c r="E50" s="37">
        <v>1750810.2</v>
      </c>
      <c r="F50" s="37">
        <v>300000</v>
      </c>
      <c r="G50" s="37">
        <f>SUM(E50:F50)</f>
        <v>2050810.2</v>
      </c>
      <c r="H50" s="37"/>
      <c r="I50" s="37">
        <f>SUM(G50:H50)</f>
        <v>2050810.2</v>
      </c>
      <c r="J50" s="37">
        <f>SUM(K50-I50)</f>
        <v>199189.80000000005</v>
      </c>
      <c r="K50" s="37">
        <v>2250000</v>
      </c>
    </row>
    <row r="51" spans="1:11" x14ac:dyDescent="0.25">
      <c r="A51" s="8">
        <v>3121</v>
      </c>
      <c r="B51" s="9"/>
      <c r="C51" s="10"/>
      <c r="D51" s="4" t="s">
        <v>37</v>
      </c>
      <c r="E51" s="37">
        <v>73801.97</v>
      </c>
      <c r="F51" s="37">
        <v>15000</v>
      </c>
      <c r="G51" s="37">
        <f>SUM(E51:F51)</f>
        <v>88801.97</v>
      </c>
      <c r="H51" s="37"/>
      <c r="I51" s="37">
        <f>SUM(G51:H51)</f>
        <v>88801.97</v>
      </c>
      <c r="J51" s="37"/>
      <c r="K51" s="37">
        <f>SUM(I51:J51)</f>
        <v>88801.97</v>
      </c>
    </row>
    <row r="52" spans="1:11" x14ac:dyDescent="0.25">
      <c r="A52" s="8">
        <v>3132</v>
      </c>
      <c r="B52" s="9"/>
      <c r="C52" s="10"/>
      <c r="D52" s="4" t="s">
        <v>38</v>
      </c>
      <c r="E52" s="37">
        <v>288883.68</v>
      </c>
      <c r="F52" s="37">
        <v>47665.8</v>
      </c>
      <c r="G52" s="37">
        <f t="shared" ref="G52:K56" si="5">SUM(E52:F52)</f>
        <v>336549.48</v>
      </c>
      <c r="H52" s="37"/>
      <c r="I52" s="37">
        <f t="shared" si="5"/>
        <v>336549.48</v>
      </c>
      <c r="J52" s="37">
        <v>32866.339999999997</v>
      </c>
      <c r="K52" s="37">
        <f t="shared" si="5"/>
        <v>369415.81999999995</v>
      </c>
    </row>
    <row r="53" spans="1:11" s="21" customFormat="1" x14ac:dyDescent="0.25">
      <c r="A53" s="24">
        <v>32</v>
      </c>
      <c r="B53" s="25"/>
      <c r="C53" s="26"/>
      <c r="D53" s="5" t="s">
        <v>4</v>
      </c>
      <c r="E53" s="40">
        <f t="shared" ref="E53" si="6">SUM(E54:E56)</f>
        <v>70104.66</v>
      </c>
      <c r="F53" s="40">
        <f>SUM(F54:F56)</f>
        <v>4339.2</v>
      </c>
      <c r="G53" s="40">
        <f>SUM(E53:F53)</f>
        <v>74443.86</v>
      </c>
      <c r="H53" s="40"/>
      <c r="I53" s="40">
        <f>SUM(G53:H53)</f>
        <v>74443.86</v>
      </c>
      <c r="J53" s="40">
        <f>SUM(J54:J56)</f>
        <v>18600</v>
      </c>
      <c r="K53" s="40">
        <f>SUM(K54:K56)</f>
        <v>93043.86</v>
      </c>
    </row>
    <row r="54" spans="1:11" x14ac:dyDescent="0.25">
      <c r="A54" s="8">
        <v>3212</v>
      </c>
      <c r="B54" s="9"/>
      <c r="C54" s="10"/>
      <c r="D54" s="4" t="s">
        <v>39</v>
      </c>
      <c r="E54" s="37">
        <v>65823.63</v>
      </c>
      <c r="F54" s="37">
        <v>3000</v>
      </c>
      <c r="G54" s="37">
        <f t="shared" si="5"/>
        <v>68823.63</v>
      </c>
      <c r="H54" s="37"/>
      <c r="I54" s="37">
        <f t="shared" si="5"/>
        <v>68823.63</v>
      </c>
      <c r="J54" s="37">
        <v>18500</v>
      </c>
      <c r="K54" s="37">
        <f t="shared" si="5"/>
        <v>87323.63</v>
      </c>
    </row>
    <row r="55" spans="1:11" x14ac:dyDescent="0.25">
      <c r="A55" s="8">
        <v>3236</v>
      </c>
      <c r="B55" s="9"/>
      <c r="C55" s="10"/>
      <c r="D55" s="4" t="s">
        <v>40</v>
      </c>
      <c r="E55" s="37">
        <v>820.23</v>
      </c>
      <c r="F55" s="37"/>
      <c r="G55" s="37">
        <f t="shared" si="5"/>
        <v>820.23</v>
      </c>
      <c r="H55" s="37"/>
      <c r="I55" s="37">
        <f t="shared" si="5"/>
        <v>820.23</v>
      </c>
      <c r="J55" s="37"/>
      <c r="K55" s="37">
        <f t="shared" si="5"/>
        <v>820.23</v>
      </c>
    </row>
    <row r="56" spans="1:11" ht="29.25" customHeight="1" x14ac:dyDescent="0.25">
      <c r="A56" s="8">
        <v>32995</v>
      </c>
      <c r="B56" s="9"/>
      <c r="C56" s="10"/>
      <c r="D56" s="4" t="s">
        <v>41</v>
      </c>
      <c r="E56" s="37">
        <v>3460.8</v>
      </c>
      <c r="F56" s="37">
        <v>1339.2</v>
      </c>
      <c r="G56" s="37">
        <f t="shared" si="5"/>
        <v>4800</v>
      </c>
      <c r="H56" s="37"/>
      <c r="I56" s="37">
        <f t="shared" si="5"/>
        <v>4800</v>
      </c>
      <c r="J56" s="37">
        <v>100</v>
      </c>
      <c r="K56" s="37">
        <f>SUM(I56:J56)</f>
        <v>4900</v>
      </c>
    </row>
    <row r="57" spans="1:11" x14ac:dyDescent="0.25">
      <c r="J57" s="15"/>
    </row>
    <row r="58" spans="1:11" ht="25.5" x14ac:dyDescent="0.25">
      <c r="A58" s="55" t="s">
        <v>42</v>
      </c>
      <c r="B58" s="56"/>
      <c r="C58" s="57"/>
      <c r="D58" s="22" t="s">
        <v>43</v>
      </c>
      <c r="E58" s="37"/>
      <c r="F58" s="37"/>
      <c r="G58" s="37"/>
      <c r="H58" s="37"/>
      <c r="I58" s="37"/>
      <c r="J58" s="37"/>
      <c r="K58" s="37"/>
    </row>
    <row r="59" spans="1:11" s="21" customFormat="1" x14ac:dyDescent="0.25">
      <c r="A59" s="55" t="s">
        <v>35</v>
      </c>
      <c r="B59" s="56"/>
      <c r="C59" s="57"/>
      <c r="D59" s="5" t="s">
        <v>82</v>
      </c>
      <c r="E59" s="20">
        <f t="shared" ref="E59" si="7">SUM(E65:E68)</f>
        <v>9480.91</v>
      </c>
      <c r="F59" s="20">
        <f>SUM(F60:F72)</f>
        <v>8299.09</v>
      </c>
      <c r="G59" s="20">
        <f>SUM(E59:F59)</f>
        <v>17780</v>
      </c>
      <c r="H59" s="20"/>
      <c r="I59" s="20">
        <f>SUM(G59:H59)</f>
        <v>17780</v>
      </c>
      <c r="J59" s="20"/>
      <c r="K59" s="20">
        <f>SUM(K60:K72)</f>
        <v>17780</v>
      </c>
    </row>
    <row r="60" spans="1:11" x14ac:dyDescent="0.25">
      <c r="A60" s="64">
        <v>3111</v>
      </c>
      <c r="B60" s="65"/>
      <c r="C60" s="66"/>
      <c r="D60" s="4" t="s">
        <v>36</v>
      </c>
      <c r="E60" s="17"/>
      <c r="F60" s="17"/>
      <c r="G60" s="17"/>
      <c r="H60" s="17"/>
      <c r="I60" s="17"/>
      <c r="J60" s="17"/>
      <c r="K60" s="17"/>
    </row>
    <row r="61" spans="1:11" x14ac:dyDescent="0.25">
      <c r="A61" s="8">
        <v>3211</v>
      </c>
      <c r="B61" s="9"/>
      <c r="C61" s="10"/>
      <c r="D61" s="4" t="s">
        <v>63</v>
      </c>
      <c r="E61" s="17"/>
      <c r="F61" s="17"/>
      <c r="G61" s="17"/>
      <c r="H61" s="17"/>
      <c r="I61" s="17"/>
      <c r="J61" s="17"/>
      <c r="K61" s="17"/>
    </row>
    <row r="62" spans="1:11" ht="25.5" x14ac:dyDescent="0.25">
      <c r="A62" s="8">
        <v>3212</v>
      </c>
      <c r="B62" s="9"/>
      <c r="C62" s="10"/>
      <c r="D62" s="4" t="s">
        <v>68</v>
      </c>
      <c r="E62" s="17"/>
      <c r="F62" s="17"/>
      <c r="G62" s="17"/>
      <c r="H62" s="17"/>
      <c r="I62" s="17"/>
      <c r="J62" s="17"/>
      <c r="K62" s="17"/>
    </row>
    <row r="63" spans="1:11" x14ac:dyDescent="0.25">
      <c r="A63" s="8">
        <v>3213</v>
      </c>
      <c r="B63" s="9"/>
      <c r="C63" s="10"/>
      <c r="D63" s="4" t="s">
        <v>69</v>
      </c>
      <c r="E63" s="17"/>
      <c r="F63" s="17"/>
      <c r="G63" s="17"/>
      <c r="H63" s="17"/>
      <c r="I63" s="17"/>
      <c r="J63" s="17"/>
      <c r="K63" s="17"/>
    </row>
    <row r="64" spans="1:11" x14ac:dyDescent="0.25">
      <c r="A64" s="8">
        <v>3222</v>
      </c>
      <c r="B64" s="9"/>
      <c r="C64" s="10"/>
      <c r="D64" s="4" t="s">
        <v>12</v>
      </c>
      <c r="E64" s="17"/>
      <c r="F64" s="17"/>
      <c r="G64" s="17"/>
      <c r="H64" s="17"/>
      <c r="I64" s="17"/>
      <c r="J64" s="17"/>
      <c r="K64" s="17"/>
    </row>
    <row r="65" spans="1:11" x14ac:dyDescent="0.25">
      <c r="A65" s="8">
        <v>3231</v>
      </c>
      <c r="B65" s="9"/>
      <c r="C65" s="10"/>
      <c r="D65" s="4" t="s">
        <v>70</v>
      </c>
      <c r="E65" s="17">
        <v>6200</v>
      </c>
      <c r="F65" s="17">
        <v>-6200</v>
      </c>
      <c r="G65" s="17">
        <f>SUM(E65:F65)</f>
        <v>0</v>
      </c>
      <c r="H65" s="17"/>
      <c r="I65" s="17">
        <f>SUM(G65:H65)</f>
        <v>0</v>
      </c>
      <c r="J65" s="17"/>
      <c r="K65" s="17">
        <f>SUM(I65:J65)</f>
        <v>0</v>
      </c>
    </row>
    <row r="66" spans="1:11" x14ac:dyDescent="0.25">
      <c r="A66" s="8">
        <v>3232</v>
      </c>
      <c r="B66" s="9"/>
      <c r="C66" s="10"/>
      <c r="D66" s="4" t="s">
        <v>87</v>
      </c>
      <c r="E66" s="17"/>
      <c r="F66" s="17"/>
      <c r="G66" s="17"/>
      <c r="H66" s="17"/>
      <c r="I66" s="17"/>
      <c r="J66" s="17"/>
      <c r="K66" s="17"/>
    </row>
    <row r="67" spans="1:11" x14ac:dyDescent="0.25">
      <c r="A67" s="8">
        <v>3236</v>
      </c>
      <c r="B67" s="9"/>
      <c r="C67" s="10"/>
      <c r="D67" s="4" t="s">
        <v>72</v>
      </c>
      <c r="E67" s="17"/>
      <c r="F67" s="17"/>
      <c r="G67" s="17"/>
      <c r="H67" s="17"/>
      <c r="I67" s="17"/>
      <c r="J67" s="17"/>
      <c r="K67" s="17"/>
    </row>
    <row r="68" spans="1:11" x14ac:dyDescent="0.25">
      <c r="A68" s="8">
        <v>3237</v>
      </c>
      <c r="B68" s="9"/>
      <c r="C68" s="10"/>
      <c r="D68" s="4" t="s">
        <v>44</v>
      </c>
      <c r="E68" s="17">
        <v>3280.91</v>
      </c>
      <c r="F68" s="17">
        <v>1299.0899999999999</v>
      </c>
      <c r="G68" s="17">
        <f>SUM(E68:F68)</f>
        <v>4580</v>
      </c>
      <c r="H68" s="17"/>
      <c r="I68" s="17">
        <f>SUM(G68:H68)</f>
        <v>4580</v>
      </c>
      <c r="J68" s="17"/>
      <c r="K68" s="17">
        <f>SUM(I68:J68)</f>
        <v>4580</v>
      </c>
    </row>
    <row r="69" spans="1:11" x14ac:dyDescent="0.25">
      <c r="A69" s="8">
        <v>3238</v>
      </c>
      <c r="B69" s="9"/>
      <c r="C69" s="10"/>
      <c r="D69" s="4" t="s">
        <v>23</v>
      </c>
      <c r="E69" s="17"/>
      <c r="F69" s="17"/>
      <c r="G69" s="17"/>
      <c r="H69" s="17"/>
      <c r="I69" s="17"/>
      <c r="J69" s="17"/>
      <c r="K69" s="17"/>
    </row>
    <row r="70" spans="1:11" x14ac:dyDescent="0.25">
      <c r="A70" s="8">
        <v>3239</v>
      </c>
      <c r="B70" s="9"/>
      <c r="C70" s="10"/>
      <c r="D70" s="4" t="s">
        <v>71</v>
      </c>
      <c r="E70" s="17"/>
      <c r="F70" s="17"/>
      <c r="G70" s="17"/>
      <c r="H70" s="17"/>
      <c r="I70" s="17"/>
      <c r="J70" s="17"/>
      <c r="K70" s="17"/>
    </row>
    <row r="71" spans="1:11" x14ac:dyDescent="0.25">
      <c r="A71" s="8">
        <v>3293</v>
      </c>
      <c r="B71" s="9"/>
      <c r="C71" s="10"/>
      <c r="D71" s="4" t="s">
        <v>26</v>
      </c>
      <c r="E71" s="17"/>
      <c r="F71" s="17"/>
      <c r="G71" s="17"/>
      <c r="H71" s="17"/>
      <c r="I71" s="17"/>
      <c r="J71" s="17"/>
      <c r="K71" s="17"/>
    </row>
    <row r="72" spans="1:11" x14ac:dyDescent="0.25">
      <c r="A72" s="8">
        <v>3722</v>
      </c>
      <c r="B72" s="9"/>
      <c r="C72" s="10"/>
      <c r="D72" s="4" t="s">
        <v>31</v>
      </c>
      <c r="E72" s="17"/>
      <c r="F72" s="17">
        <v>13200</v>
      </c>
      <c r="G72" s="17">
        <f>SUM(E72:F72)</f>
        <v>13200</v>
      </c>
      <c r="H72" s="17"/>
      <c r="I72" s="17">
        <f>SUM(G72:H72)</f>
        <v>13200</v>
      </c>
      <c r="J72" s="17"/>
      <c r="K72" s="17">
        <f>SUM(I72:J72)</f>
        <v>13200</v>
      </c>
    </row>
    <row r="73" spans="1:11" x14ac:dyDescent="0.25">
      <c r="A73" s="8"/>
      <c r="B73" s="9"/>
      <c r="C73" s="10"/>
      <c r="D73" s="4"/>
      <c r="E73" s="17"/>
      <c r="F73" s="17"/>
      <c r="G73" s="19"/>
      <c r="H73" s="17"/>
      <c r="I73" s="19"/>
      <c r="J73" s="17"/>
      <c r="K73" s="19"/>
    </row>
    <row r="74" spans="1:11" s="21" customFormat="1" x14ac:dyDescent="0.25">
      <c r="A74" s="55" t="s">
        <v>35</v>
      </c>
      <c r="B74" s="56"/>
      <c r="C74" s="57"/>
      <c r="D74" s="5" t="s">
        <v>88</v>
      </c>
      <c r="E74" s="20"/>
      <c r="F74" s="20">
        <f>SUM(F75)</f>
        <v>1300.5</v>
      </c>
      <c r="G74" s="39">
        <f>SUM(G75)</f>
        <v>1300.5</v>
      </c>
      <c r="H74" s="20"/>
      <c r="I74" s="39">
        <f>SUM(I75)</f>
        <v>0</v>
      </c>
      <c r="J74" s="20"/>
      <c r="K74" s="39">
        <f>SUM(G74)</f>
        <v>1300.5</v>
      </c>
    </row>
    <row r="75" spans="1:11" x14ac:dyDescent="0.25">
      <c r="A75" s="8">
        <v>38129</v>
      </c>
      <c r="B75" s="9"/>
      <c r="C75" s="10"/>
      <c r="D75" s="4" t="s">
        <v>112</v>
      </c>
      <c r="E75" s="17"/>
      <c r="F75" s="17">
        <v>1300.5</v>
      </c>
      <c r="G75" s="19">
        <f>SUM(F75)</f>
        <v>1300.5</v>
      </c>
      <c r="H75" s="17"/>
      <c r="I75" s="19">
        <f>SUM(H75)</f>
        <v>0</v>
      </c>
      <c r="J75" s="17"/>
      <c r="K75" s="19">
        <f>SUM(G75)</f>
        <v>1300.5</v>
      </c>
    </row>
    <row r="76" spans="1:11" x14ac:dyDescent="0.25">
      <c r="A76" s="8"/>
      <c r="B76" s="9"/>
      <c r="C76" s="10"/>
      <c r="D76" s="4"/>
      <c r="E76" s="17"/>
      <c r="F76" s="17"/>
      <c r="G76" s="19"/>
      <c r="H76" s="17"/>
      <c r="I76" s="19"/>
      <c r="J76" s="17"/>
      <c r="K76" s="19"/>
    </row>
    <row r="77" spans="1:11" s="21" customFormat="1" x14ac:dyDescent="0.25">
      <c r="A77" s="55" t="s">
        <v>45</v>
      </c>
      <c r="B77" s="56"/>
      <c r="C77" s="57"/>
      <c r="D77" s="5" t="s">
        <v>81</v>
      </c>
      <c r="E77" s="20">
        <f t="shared" ref="E77:G77" si="8">SUM(E78:E83)</f>
        <v>16272.15</v>
      </c>
      <c r="F77" s="20">
        <f t="shared" si="8"/>
        <v>0</v>
      </c>
      <c r="G77" s="20">
        <f t="shared" si="8"/>
        <v>16272.15</v>
      </c>
      <c r="H77" s="20"/>
      <c r="I77" s="20">
        <f t="shared" ref="I77" si="9">SUM(I78:I83)</f>
        <v>16272.15</v>
      </c>
      <c r="J77" s="20"/>
      <c r="K77" s="20">
        <f>SUM(K78:K83)</f>
        <v>16272.15</v>
      </c>
    </row>
    <row r="78" spans="1:11" x14ac:dyDescent="0.25">
      <c r="A78" s="8">
        <v>3222</v>
      </c>
      <c r="B78" s="9"/>
      <c r="C78" s="10"/>
      <c r="D78" s="4" t="s">
        <v>12</v>
      </c>
      <c r="E78" s="17">
        <v>14700</v>
      </c>
      <c r="F78" s="17"/>
      <c r="G78" s="17">
        <v>14700</v>
      </c>
      <c r="H78" s="17"/>
      <c r="I78" s="17">
        <v>14700</v>
      </c>
      <c r="J78" s="17"/>
      <c r="K78" s="17">
        <v>14700</v>
      </c>
    </row>
    <row r="79" spans="1:11" x14ac:dyDescent="0.25">
      <c r="A79" s="8">
        <v>3224</v>
      </c>
      <c r="B79" s="9"/>
      <c r="C79" s="10"/>
      <c r="D79" s="4" t="s">
        <v>78</v>
      </c>
      <c r="E79" s="17"/>
      <c r="F79" s="17"/>
      <c r="G79" s="17"/>
      <c r="H79" s="17"/>
      <c r="I79" s="17"/>
      <c r="J79" s="17"/>
      <c r="K79" s="17"/>
    </row>
    <row r="80" spans="1:11" x14ac:dyDescent="0.25">
      <c r="A80" s="8">
        <v>3234</v>
      </c>
      <c r="B80" s="9"/>
      <c r="C80" s="10"/>
      <c r="D80" s="4" t="s">
        <v>19</v>
      </c>
      <c r="E80" s="17"/>
      <c r="F80" s="17"/>
      <c r="G80" s="17"/>
      <c r="H80" s="17"/>
      <c r="I80" s="17"/>
      <c r="J80" s="17"/>
      <c r="K80" s="17"/>
    </row>
    <row r="81" spans="1:13" x14ac:dyDescent="0.25">
      <c r="A81" s="8">
        <v>3237</v>
      </c>
      <c r="B81" s="9"/>
      <c r="C81" s="10"/>
      <c r="D81" s="4" t="s">
        <v>44</v>
      </c>
      <c r="E81" s="17">
        <v>542.15</v>
      </c>
      <c r="F81" s="17"/>
      <c r="G81" s="17">
        <v>542.15</v>
      </c>
      <c r="H81" s="17"/>
      <c r="I81" s="17">
        <v>542.15</v>
      </c>
      <c r="J81" s="17"/>
      <c r="K81" s="17">
        <v>542.15</v>
      </c>
    </row>
    <row r="82" spans="1:13" x14ac:dyDescent="0.25">
      <c r="A82" s="8">
        <v>3239</v>
      </c>
      <c r="B82" s="9"/>
      <c r="C82" s="10"/>
      <c r="D82" s="4" t="s">
        <v>71</v>
      </c>
      <c r="E82" s="17"/>
      <c r="F82" s="17"/>
      <c r="G82" s="17"/>
      <c r="H82" s="17"/>
      <c r="I82" s="17"/>
      <c r="J82" s="17"/>
      <c r="K82" s="17"/>
    </row>
    <row r="83" spans="1:13" x14ac:dyDescent="0.25">
      <c r="A83" s="8">
        <v>3299</v>
      </c>
      <c r="B83" s="9"/>
      <c r="C83" s="10"/>
      <c r="D83" s="4" t="s">
        <v>93</v>
      </c>
      <c r="E83" s="17">
        <v>1030</v>
      </c>
      <c r="F83" s="17"/>
      <c r="G83" s="17">
        <v>1030</v>
      </c>
      <c r="H83" s="17"/>
      <c r="I83" s="17">
        <v>1030</v>
      </c>
      <c r="J83" s="17"/>
      <c r="K83" s="17">
        <v>1030</v>
      </c>
    </row>
    <row r="84" spans="1:13" x14ac:dyDescent="0.25">
      <c r="A84" s="8">
        <v>3431</v>
      </c>
      <c r="B84" s="9"/>
      <c r="C84" s="10"/>
      <c r="D84" s="4" t="s">
        <v>79</v>
      </c>
      <c r="E84" s="17"/>
      <c r="F84" s="17"/>
      <c r="G84" s="19"/>
      <c r="H84" s="17"/>
      <c r="I84" s="19"/>
      <c r="J84" s="17"/>
      <c r="K84" s="19"/>
    </row>
    <row r="85" spans="1:13" x14ac:dyDescent="0.25">
      <c r="A85" s="8">
        <v>3811</v>
      </c>
      <c r="B85" s="9"/>
      <c r="C85" s="10"/>
      <c r="D85" s="4" t="s">
        <v>89</v>
      </c>
      <c r="E85" s="17"/>
      <c r="F85" s="17"/>
      <c r="G85" s="19"/>
      <c r="H85" s="17"/>
      <c r="I85" s="19"/>
      <c r="J85" s="17"/>
      <c r="K85" s="19"/>
    </row>
    <row r="86" spans="1:13" ht="15" customHeight="1" x14ac:dyDescent="0.25">
      <c r="A86" s="8"/>
      <c r="B86" s="9"/>
      <c r="C86" s="10"/>
      <c r="D86" s="4"/>
      <c r="E86" s="17"/>
      <c r="F86" s="17"/>
      <c r="G86" s="19"/>
      <c r="H86" s="17"/>
      <c r="I86" s="19"/>
      <c r="J86" s="17"/>
      <c r="K86" s="19"/>
    </row>
    <row r="87" spans="1:13" ht="15" customHeight="1" x14ac:dyDescent="0.25">
      <c r="A87" s="8"/>
      <c r="B87" s="9"/>
      <c r="C87" s="10"/>
      <c r="D87" s="4"/>
      <c r="E87" s="17"/>
      <c r="F87" s="17"/>
      <c r="G87" s="19"/>
      <c r="H87" s="17"/>
      <c r="I87" s="19"/>
      <c r="J87" s="17"/>
      <c r="K87" s="19"/>
    </row>
    <row r="88" spans="1:13" x14ac:dyDescent="0.25">
      <c r="A88" s="8"/>
      <c r="B88" s="9"/>
      <c r="C88" s="10"/>
      <c r="D88" s="4"/>
      <c r="E88" s="17"/>
      <c r="F88" s="17"/>
      <c r="G88" s="19"/>
      <c r="H88" s="17"/>
      <c r="I88" s="19"/>
      <c r="J88" s="17"/>
      <c r="K88" s="19"/>
    </row>
    <row r="89" spans="1:13" x14ac:dyDescent="0.25">
      <c r="A89" s="8"/>
      <c r="B89" s="9"/>
      <c r="C89" s="10"/>
      <c r="D89" s="4"/>
      <c r="E89" s="17"/>
      <c r="F89" s="17"/>
      <c r="G89" s="19"/>
      <c r="H89" s="17"/>
      <c r="I89" s="19"/>
      <c r="J89" s="17"/>
      <c r="K89" s="19"/>
    </row>
    <row r="90" spans="1:13" x14ac:dyDescent="0.25">
      <c r="A90" s="8"/>
      <c r="B90" s="9"/>
      <c r="C90" s="10"/>
      <c r="D90" s="4"/>
      <c r="E90" s="17"/>
      <c r="F90" s="17"/>
      <c r="G90" s="19"/>
      <c r="H90" s="17"/>
      <c r="I90" s="19"/>
      <c r="J90" s="17"/>
      <c r="K90" s="19"/>
    </row>
    <row r="91" spans="1:13" s="21" customFormat="1" ht="25.5" customHeight="1" x14ac:dyDescent="0.25">
      <c r="A91" s="58" t="s">
        <v>73</v>
      </c>
      <c r="B91" s="59"/>
      <c r="C91" s="60"/>
      <c r="D91" s="5" t="s">
        <v>47</v>
      </c>
      <c r="E91" s="20">
        <f t="shared" ref="E91:K92" si="10">SUM(E92)</f>
        <v>42378.42</v>
      </c>
      <c r="F91" s="20">
        <f>SUM(F95)</f>
        <v>-200</v>
      </c>
      <c r="G91" s="20">
        <f t="shared" si="10"/>
        <v>42378.42</v>
      </c>
      <c r="H91" s="20"/>
      <c r="I91" s="20">
        <f t="shared" si="10"/>
        <v>42378.42</v>
      </c>
      <c r="J91" s="20">
        <f>SUM(J92)</f>
        <v>6871.5800000000017</v>
      </c>
      <c r="K91" s="20">
        <f>SUM(K95+K92)</f>
        <v>52150</v>
      </c>
      <c r="M91" s="44"/>
    </row>
    <row r="92" spans="1:13" s="21" customFormat="1" ht="25.5" customHeight="1" x14ac:dyDescent="0.25">
      <c r="A92" s="58" t="s">
        <v>35</v>
      </c>
      <c r="B92" s="59"/>
      <c r="C92" s="60"/>
      <c r="D92" s="5" t="s">
        <v>80</v>
      </c>
      <c r="E92" s="20">
        <f t="shared" si="10"/>
        <v>42378.42</v>
      </c>
      <c r="F92" s="20"/>
      <c r="G92" s="20">
        <f t="shared" si="10"/>
        <v>42378.42</v>
      </c>
      <c r="H92" s="20"/>
      <c r="I92" s="20">
        <f t="shared" si="10"/>
        <v>42378.42</v>
      </c>
      <c r="J92" s="20">
        <f>SUM(J93)</f>
        <v>6871.5800000000017</v>
      </c>
      <c r="K92" s="20">
        <f t="shared" si="10"/>
        <v>49250</v>
      </c>
    </row>
    <row r="93" spans="1:13" x14ac:dyDescent="0.25">
      <c r="A93" s="6">
        <v>4241</v>
      </c>
      <c r="B93" s="7"/>
      <c r="C93" s="4"/>
      <c r="D93" s="4" t="s">
        <v>92</v>
      </c>
      <c r="E93" s="17">
        <v>42378.42</v>
      </c>
      <c r="F93" s="17"/>
      <c r="G93" s="17">
        <v>42378.42</v>
      </c>
      <c r="H93" s="17"/>
      <c r="I93" s="17">
        <v>42378.42</v>
      </c>
      <c r="J93" s="17">
        <f>SUM(K93-I93)</f>
        <v>6871.5800000000017</v>
      </c>
      <c r="K93" s="17">
        <v>49250</v>
      </c>
    </row>
    <row r="94" spans="1:13" x14ac:dyDescent="0.25">
      <c r="A94" s="6"/>
      <c r="B94" s="7"/>
      <c r="C94" s="4"/>
      <c r="D94" s="4"/>
      <c r="E94" s="17"/>
      <c r="F94" s="17"/>
      <c r="G94" s="17"/>
      <c r="H94" s="17"/>
      <c r="I94" s="17"/>
      <c r="J94" s="17"/>
      <c r="K94" s="17"/>
    </row>
    <row r="95" spans="1:13" s="21" customFormat="1" x14ac:dyDescent="0.25">
      <c r="A95" s="58" t="s">
        <v>45</v>
      </c>
      <c r="B95" s="59"/>
      <c r="C95" s="60"/>
      <c r="D95" s="5" t="s">
        <v>90</v>
      </c>
      <c r="E95" s="20">
        <f t="shared" ref="E95:G95" si="11">SUM(E96:E97)</f>
        <v>750</v>
      </c>
      <c r="F95" s="20">
        <f>SUM(F97)</f>
        <v>-200</v>
      </c>
      <c r="G95" s="20">
        <f t="shared" si="11"/>
        <v>550</v>
      </c>
      <c r="H95" s="20"/>
      <c r="I95" s="20">
        <f t="shared" ref="I95:K95" si="12">SUM(I96:I97)</f>
        <v>550</v>
      </c>
      <c r="J95" s="20">
        <f>SUM(J96:J97)</f>
        <v>2350</v>
      </c>
      <c r="K95" s="20">
        <f t="shared" si="12"/>
        <v>2900</v>
      </c>
    </row>
    <row r="96" spans="1:13" s="21" customFormat="1" x14ac:dyDescent="0.25">
      <c r="A96" s="6">
        <v>4221</v>
      </c>
      <c r="B96" s="35"/>
      <c r="C96" s="36"/>
      <c r="D96" s="4" t="s">
        <v>94</v>
      </c>
      <c r="E96" s="17">
        <v>250</v>
      </c>
      <c r="F96" s="17"/>
      <c r="G96" s="17">
        <v>250</v>
      </c>
      <c r="H96" s="17"/>
      <c r="I96" s="17">
        <v>250</v>
      </c>
      <c r="J96" s="17">
        <f>SUM(K96-I96)</f>
        <v>2650</v>
      </c>
      <c r="K96" s="17">
        <v>2900</v>
      </c>
    </row>
    <row r="97" spans="1:14" x14ac:dyDescent="0.25">
      <c r="A97" s="6">
        <v>4241</v>
      </c>
      <c r="B97" s="7"/>
      <c r="C97" s="4"/>
      <c r="D97" s="4" t="s">
        <v>74</v>
      </c>
      <c r="E97" s="17">
        <v>500</v>
      </c>
      <c r="F97" s="17">
        <v>-200</v>
      </c>
      <c r="G97" s="17">
        <f>SUM(E97:F97)</f>
        <v>300</v>
      </c>
      <c r="H97" s="17"/>
      <c r="I97" s="17">
        <f>SUM(G97:H97)</f>
        <v>300</v>
      </c>
      <c r="J97" s="17">
        <v>-300</v>
      </c>
      <c r="K97" s="17">
        <f>SUM(I97:J97)</f>
        <v>0</v>
      </c>
    </row>
    <row r="98" spans="1:14" x14ac:dyDescent="0.25">
      <c r="A98" s="8"/>
      <c r="B98" s="9"/>
      <c r="C98" s="10"/>
      <c r="D98" s="4"/>
      <c r="E98" s="17"/>
      <c r="F98" s="17"/>
      <c r="G98" s="19"/>
      <c r="H98" s="17"/>
      <c r="I98" s="19"/>
      <c r="J98" s="17"/>
      <c r="K98" s="19"/>
    </row>
    <row r="99" spans="1:14" s="21" customFormat="1" ht="25.5" x14ac:dyDescent="0.25">
      <c r="A99" s="58" t="s">
        <v>75</v>
      </c>
      <c r="B99" s="59"/>
      <c r="C99" s="60"/>
      <c r="D99" s="5" t="s">
        <v>76</v>
      </c>
      <c r="E99" s="20">
        <f t="shared" ref="E99" si="13">SUM(E100)</f>
        <v>26835</v>
      </c>
      <c r="F99" s="20"/>
      <c r="G99" s="20">
        <f>SUM(E99:F99)</f>
        <v>26835</v>
      </c>
      <c r="H99" s="20"/>
      <c r="I99" s="20">
        <f>SUM(G99:H99)</f>
        <v>26835</v>
      </c>
      <c r="J99" s="20">
        <f>SUM(J100)</f>
        <v>14124.380000000001</v>
      </c>
      <c r="K99" s="20">
        <f>SUM(I99:J99)</f>
        <v>40959.380000000005</v>
      </c>
    </row>
    <row r="100" spans="1:14" s="21" customFormat="1" x14ac:dyDescent="0.25">
      <c r="A100" s="55" t="s">
        <v>35</v>
      </c>
      <c r="B100" s="56"/>
      <c r="C100" s="57"/>
      <c r="D100" s="5" t="s">
        <v>80</v>
      </c>
      <c r="E100" s="20">
        <f t="shared" ref="E100" si="14">SUM(E101:E103)</f>
        <v>26835</v>
      </c>
      <c r="F100" s="20"/>
      <c r="G100" s="20">
        <f>SUM(E100:F100)</f>
        <v>26835</v>
      </c>
      <c r="H100" s="20"/>
      <c r="I100" s="20">
        <f>SUM(G100:H100)</f>
        <v>26835</v>
      </c>
      <c r="J100" s="20">
        <f>SUM(J101:J103)</f>
        <v>14124.380000000001</v>
      </c>
      <c r="K100" s="20">
        <f>SUM(K101:K103)</f>
        <v>40959.379999999997</v>
      </c>
      <c r="N100" s="44"/>
    </row>
    <row r="101" spans="1:14" x14ac:dyDescent="0.25">
      <c r="A101" s="61">
        <v>3111</v>
      </c>
      <c r="B101" s="62"/>
      <c r="C101" s="63"/>
      <c r="D101" s="4" t="s">
        <v>36</v>
      </c>
      <c r="E101" s="17">
        <v>22717.5</v>
      </c>
      <c r="F101" s="17"/>
      <c r="G101" s="17">
        <f>SUM(E101:F101)</f>
        <v>22717.5</v>
      </c>
      <c r="H101" s="17"/>
      <c r="I101" s="17">
        <f>SUM(G101:H101)</f>
        <v>22717.5</v>
      </c>
      <c r="J101" s="17">
        <v>10770</v>
      </c>
      <c r="K101" s="17">
        <f>SUM(I101:J101)</f>
        <v>33487.5</v>
      </c>
    </row>
    <row r="102" spans="1:14" x14ac:dyDescent="0.25">
      <c r="A102" s="6">
        <v>3121</v>
      </c>
      <c r="B102" s="33"/>
      <c r="C102" s="34"/>
      <c r="D102" s="4" t="s">
        <v>61</v>
      </c>
      <c r="E102" s="17">
        <v>900</v>
      </c>
      <c r="F102" s="17"/>
      <c r="G102" s="17">
        <f>SUM(E102:F102)</f>
        <v>900</v>
      </c>
      <c r="H102" s="17"/>
      <c r="I102" s="17">
        <f>SUM(G102:H102)</f>
        <v>900</v>
      </c>
      <c r="J102" s="17">
        <v>800</v>
      </c>
      <c r="K102" s="17">
        <f>SUM(I102:J102)</f>
        <v>1700</v>
      </c>
    </row>
    <row r="103" spans="1:14" x14ac:dyDescent="0.25">
      <c r="A103" s="6">
        <v>3132</v>
      </c>
      <c r="B103" s="33"/>
      <c r="C103" s="34"/>
      <c r="D103" s="4" t="s">
        <v>77</v>
      </c>
      <c r="E103" s="17">
        <v>3217.5</v>
      </c>
      <c r="F103" s="17"/>
      <c r="G103" s="17">
        <f>SUM(E103:F103)</f>
        <v>3217.5</v>
      </c>
      <c r="H103" s="17"/>
      <c r="I103" s="17">
        <f>SUM(G103:H103)</f>
        <v>3217.5</v>
      </c>
      <c r="J103" s="17">
        <v>2554.38</v>
      </c>
      <c r="K103" s="17">
        <f>SUM(I103:J103)</f>
        <v>5771.88</v>
      </c>
    </row>
    <row r="104" spans="1:14" x14ac:dyDescent="0.25">
      <c r="A104" s="6">
        <v>3212</v>
      </c>
      <c r="B104" s="33"/>
      <c r="C104" s="34"/>
      <c r="D104" s="4" t="s">
        <v>39</v>
      </c>
      <c r="E104" s="17"/>
      <c r="F104" s="17"/>
      <c r="G104" s="17"/>
      <c r="H104" s="17"/>
      <c r="I104" s="17"/>
      <c r="J104" s="17"/>
      <c r="K104" s="17"/>
    </row>
    <row r="105" spans="1:14" x14ac:dyDescent="0.25">
      <c r="A105" s="61">
        <v>3222</v>
      </c>
      <c r="B105" s="62"/>
      <c r="C105" s="63"/>
      <c r="D105" s="4" t="s">
        <v>12</v>
      </c>
      <c r="E105" s="17"/>
      <c r="F105" s="17"/>
      <c r="G105" s="17"/>
      <c r="H105" s="17"/>
      <c r="I105" s="17"/>
      <c r="J105" s="17"/>
      <c r="K105" s="17"/>
    </row>
    <row r="106" spans="1:14" x14ac:dyDescent="0.25">
      <c r="A106" s="6"/>
      <c r="B106" s="7"/>
      <c r="C106" s="4"/>
      <c r="D106" s="4"/>
      <c r="E106" s="17"/>
      <c r="F106" s="17"/>
      <c r="G106" s="19"/>
      <c r="H106" s="17"/>
      <c r="I106" s="19"/>
      <c r="J106" s="17"/>
      <c r="K106" s="19"/>
    </row>
    <row r="107" spans="1:14" s="21" customFormat="1" ht="25.5" customHeight="1" x14ac:dyDescent="0.25">
      <c r="A107" s="58" t="s">
        <v>53</v>
      </c>
      <c r="B107" s="59"/>
      <c r="C107" s="60"/>
      <c r="D107" s="5" t="s">
        <v>54</v>
      </c>
      <c r="E107" s="20">
        <f t="shared" ref="E107:K108" si="15">SUM(E108)</f>
        <v>10667.06</v>
      </c>
      <c r="F107" s="20"/>
      <c r="G107" s="20">
        <f t="shared" si="15"/>
        <v>10667.06</v>
      </c>
      <c r="H107" s="20"/>
      <c r="I107" s="20">
        <f t="shared" si="15"/>
        <v>10667.06</v>
      </c>
      <c r="J107" s="20">
        <f>SUM(J108)</f>
        <v>-513.73999999999978</v>
      </c>
      <c r="K107" s="20">
        <f>SUM(I107:J107)</f>
        <v>10153.32</v>
      </c>
    </row>
    <row r="108" spans="1:14" s="21" customFormat="1" ht="25.5" customHeight="1" x14ac:dyDescent="0.25">
      <c r="A108" s="55" t="s">
        <v>55</v>
      </c>
      <c r="B108" s="56"/>
      <c r="C108" s="57"/>
      <c r="D108" s="5" t="s">
        <v>84</v>
      </c>
      <c r="E108" s="20">
        <f t="shared" si="15"/>
        <v>10667.06</v>
      </c>
      <c r="F108" s="20"/>
      <c r="G108" s="20">
        <f t="shared" si="15"/>
        <v>10667.06</v>
      </c>
      <c r="H108" s="20"/>
      <c r="I108" s="20">
        <f t="shared" si="15"/>
        <v>10667.06</v>
      </c>
      <c r="J108" s="20">
        <f>SUM(J109)</f>
        <v>-513.73999999999978</v>
      </c>
      <c r="K108" s="20">
        <f t="shared" si="15"/>
        <v>10153.32</v>
      </c>
    </row>
    <row r="109" spans="1:14" x14ac:dyDescent="0.25">
      <c r="A109" s="6">
        <v>3238</v>
      </c>
      <c r="B109" s="7"/>
      <c r="C109" s="4"/>
      <c r="D109" s="4" t="s">
        <v>23</v>
      </c>
      <c r="E109" s="17">
        <v>10667.06</v>
      </c>
      <c r="F109" s="17"/>
      <c r="G109" s="17">
        <v>10667.06</v>
      </c>
      <c r="H109" s="17"/>
      <c r="I109" s="17">
        <v>10667.06</v>
      </c>
      <c r="J109" s="17">
        <f>SUM(K109-I109)</f>
        <v>-513.73999999999978</v>
      </c>
      <c r="K109" s="17">
        <v>10153.32</v>
      </c>
    </row>
    <row r="110" spans="1:14" x14ac:dyDescent="0.25">
      <c r="A110" s="6"/>
      <c r="B110" s="7"/>
      <c r="C110" s="4"/>
      <c r="D110" s="4"/>
      <c r="E110" s="17"/>
      <c r="F110" s="17"/>
      <c r="G110" s="19"/>
      <c r="H110" s="17"/>
      <c r="I110" s="19"/>
      <c r="J110" s="17"/>
      <c r="K110" s="19"/>
    </row>
    <row r="111" spans="1:14" s="21" customFormat="1" ht="21" customHeight="1" x14ac:dyDescent="0.25">
      <c r="A111" s="55" t="s">
        <v>56</v>
      </c>
      <c r="B111" s="56"/>
      <c r="C111" s="57"/>
      <c r="D111" s="5" t="s">
        <v>57</v>
      </c>
      <c r="E111" s="20">
        <f t="shared" ref="E111:K112" si="16">SUM(E112)</f>
        <v>4318</v>
      </c>
      <c r="F111" s="20"/>
      <c r="G111" s="20">
        <f t="shared" si="16"/>
        <v>4318</v>
      </c>
      <c r="H111" s="20"/>
      <c r="I111" s="20">
        <f t="shared" si="16"/>
        <v>4318</v>
      </c>
      <c r="J111" s="20"/>
      <c r="K111" s="20">
        <f t="shared" si="16"/>
        <v>4318</v>
      </c>
    </row>
    <row r="112" spans="1:14" s="21" customFormat="1" x14ac:dyDescent="0.25">
      <c r="A112" s="55" t="s">
        <v>58</v>
      </c>
      <c r="B112" s="56"/>
      <c r="C112" s="57"/>
      <c r="D112" s="5" t="s">
        <v>85</v>
      </c>
      <c r="E112" s="20">
        <f t="shared" si="16"/>
        <v>4318</v>
      </c>
      <c r="F112" s="20"/>
      <c r="G112" s="20">
        <f t="shared" si="16"/>
        <v>4318</v>
      </c>
      <c r="H112" s="20"/>
      <c r="I112" s="20">
        <f t="shared" si="16"/>
        <v>4318</v>
      </c>
      <c r="J112" s="20"/>
      <c r="K112" s="20">
        <f t="shared" si="16"/>
        <v>4318</v>
      </c>
    </row>
    <row r="113" spans="1:11" x14ac:dyDescent="0.25">
      <c r="A113" s="6">
        <v>3222</v>
      </c>
      <c r="B113" s="7"/>
      <c r="C113" s="4"/>
      <c r="D113" s="4" t="s">
        <v>12</v>
      </c>
      <c r="E113" s="17">
        <v>4318</v>
      </c>
      <c r="F113" s="17"/>
      <c r="G113" s="17">
        <v>4318</v>
      </c>
      <c r="H113" s="17"/>
      <c r="I113" s="17">
        <v>4318</v>
      </c>
      <c r="J113" s="17"/>
      <c r="K113" s="17">
        <v>4318</v>
      </c>
    </row>
    <row r="114" spans="1:11" x14ac:dyDescent="0.25">
      <c r="A114" s="6"/>
      <c r="B114" s="7"/>
      <c r="C114" s="4"/>
      <c r="D114" s="4"/>
      <c r="E114" s="17"/>
      <c r="F114" s="17"/>
      <c r="G114" s="19"/>
      <c r="H114" s="17"/>
      <c r="I114" s="19"/>
      <c r="J114" s="17"/>
      <c r="K114" s="19"/>
    </row>
    <row r="115" spans="1:11" x14ac:dyDescent="0.25">
      <c r="A115" s="11"/>
      <c r="B115" s="12"/>
      <c r="C115" s="5"/>
      <c r="D115" s="7"/>
      <c r="E115" s="38"/>
      <c r="F115" s="14"/>
      <c r="G115" s="17"/>
      <c r="H115" s="14"/>
      <c r="I115" s="17"/>
      <c r="J115" s="14"/>
      <c r="K115" s="17"/>
    </row>
    <row r="116" spans="1:11" s="21" customFormat="1" x14ac:dyDescent="0.25">
      <c r="A116" s="24"/>
      <c r="B116" s="25"/>
      <c r="C116" s="26"/>
      <c r="D116" s="12"/>
      <c r="E116" s="20"/>
      <c r="F116" s="20"/>
      <c r="G116" s="39"/>
      <c r="H116" s="20"/>
      <c r="I116" s="39"/>
      <c r="J116" s="20"/>
      <c r="K116" s="39"/>
    </row>
    <row r="117" spans="1:11" s="21" customFormat="1" x14ac:dyDescent="0.25">
      <c r="A117" s="68" t="s">
        <v>45</v>
      </c>
      <c r="B117" s="69"/>
      <c r="C117" s="70"/>
      <c r="D117" s="23" t="s">
        <v>90</v>
      </c>
      <c r="E117" s="20">
        <v>1989.88</v>
      </c>
      <c r="F117" s="20"/>
      <c r="G117" s="39">
        <v>1989.88</v>
      </c>
      <c r="H117" s="20"/>
      <c r="I117" s="39">
        <v>1989.88</v>
      </c>
      <c r="J117" s="20"/>
      <c r="K117" s="39">
        <v>1989.88</v>
      </c>
    </row>
    <row r="118" spans="1:11" x14ac:dyDescent="0.25">
      <c r="A118" s="8">
        <v>5445</v>
      </c>
      <c r="B118" s="9"/>
      <c r="C118" s="10"/>
      <c r="D118" s="4" t="s">
        <v>46</v>
      </c>
      <c r="E118" s="17">
        <v>1989.88</v>
      </c>
      <c r="F118" s="17"/>
      <c r="G118" s="19">
        <v>1989.88</v>
      </c>
      <c r="H118" s="17"/>
      <c r="I118" s="19">
        <v>1989.88</v>
      </c>
      <c r="J118" s="17"/>
      <c r="K118" s="19">
        <v>1989.88</v>
      </c>
    </row>
    <row r="119" spans="1:11" x14ac:dyDescent="0.25">
      <c r="A119" s="8"/>
      <c r="B119" s="9"/>
      <c r="C119" s="10"/>
      <c r="D119" s="4"/>
      <c r="E119" s="17"/>
      <c r="F119" s="17"/>
      <c r="G119" s="19"/>
      <c r="H119" s="17"/>
      <c r="I119" s="19"/>
      <c r="J119" s="17"/>
      <c r="K119" s="19"/>
    </row>
    <row r="120" spans="1:11" ht="25.5" x14ac:dyDescent="0.25">
      <c r="A120" s="55" t="s">
        <v>59</v>
      </c>
      <c r="B120" s="56"/>
      <c r="C120" s="57"/>
      <c r="D120" s="22" t="s">
        <v>60</v>
      </c>
      <c r="E120" s="40">
        <f>SUM(E129+E121)</f>
        <v>41126.65</v>
      </c>
      <c r="F120" s="40">
        <f>SUM(F121+F129)</f>
        <v>23123.23</v>
      </c>
      <c r="G120" s="40">
        <f>SUM(G121+G129)</f>
        <v>64249.880000000005</v>
      </c>
      <c r="H120" s="40"/>
      <c r="I120" s="40">
        <f>SUM(I121+I129)</f>
        <v>64249.88</v>
      </c>
      <c r="J120" s="40">
        <f>SUM(J129+J121)</f>
        <v>-19962.79</v>
      </c>
      <c r="K120" s="40">
        <f>SUM(K121+K129)</f>
        <v>47360.659999999996</v>
      </c>
    </row>
    <row r="121" spans="1:11" x14ac:dyDescent="0.25">
      <c r="A121" s="80" t="s">
        <v>58</v>
      </c>
      <c r="B121" s="81"/>
      <c r="C121" s="82"/>
      <c r="D121" s="23" t="s">
        <v>80</v>
      </c>
      <c r="E121" s="40">
        <f t="shared" ref="E121:G121" si="17">SUM(E122:E126)</f>
        <v>23826.65</v>
      </c>
      <c r="F121" s="40">
        <f>SUM(F122:F124)</f>
        <v>9187.5</v>
      </c>
      <c r="G121" s="40">
        <f t="shared" si="17"/>
        <v>33014.15</v>
      </c>
      <c r="H121" s="40"/>
      <c r="I121" s="40">
        <f t="shared" ref="I121:K121" si="18">SUM(I122:I126)</f>
        <v>33014.15</v>
      </c>
      <c r="J121" s="40">
        <f>SUM(J122:J126)</f>
        <v>-33014.15</v>
      </c>
      <c r="K121" s="40">
        <f t="shared" si="18"/>
        <v>0</v>
      </c>
    </row>
    <row r="122" spans="1:11" x14ac:dyDescent="0.25">
      <c r="A122" s="29">
        <v>3111</v>
      </c>
      <c r="B122" s="30"/>
      <c r="C122" s="28"/>
      <c r="D122" s="28" t="s">
        <v>36</v>
      </c>
      <c r="E122" s="37">
        <v>14014.08</v>
      </c>
      <c r="F122" s="37">
        <v>7500</v>
      </c>
      <c r="G122" s="37">
        <f>SUM(E122:F122)</f>
        <v>21514.080000000002</v>
      </c>
      <c r="H122" s="37"/>
      <c r="I122" s="37">
        <f>SUM(G122:H122)</f>
        <v>21514.080000000002</v>
      </c>
      <c r="J122" s="37">
        <v>-21514.080000000002</v>
      </c>
      <c r="K122" s="37">
        <f>SUM(I122:J122)</f>
        <v>0</v>
      </c>
    </row>
    <row r="123" spans="1:11" x14ac:dyDescent="0.25">
      <c r="A123" s="29">
        <v>3121</v>
      </c>
      <c r="B123" s="30"/>
      <c r="C123" s="28"/>
      <c r="D123" s="28" t="s">
        <v>61</v>
      </c>
      <c r="E123" s="37">
        <v>3150</v>
      </c>
      <c r="F123" s="37">
        <v>450</v>
      </c>
      <c r="G123" s="37">
        <f>SUM(E123:F123)</f>
        <v>3600</v>
      </c>
      <c r="H123" s="37"/>
      <c r="I123" s="37">
        <f>SUM(G123:H123)</f>
        <v>3600</v>
      </c>
      <c r="J123" s="37">
        <v>-3600</v>
      </c>
      <c r="K123" s="37">
        <f>SUM(I123:J123)</f>
        <v>0</v>
      </c>
    </row>
    <row r="124" spans="1:11" x14ac:dyDescent="0.25">
      <c r="A124" s="29">
        <v>3132</v>
      </c>
      <c r="B124" s="30"/>
      <c r="C124" s="28"/>
      <c r="D124" s="28" t="s">
        <v>62</v>
      </c>
      <c r="E124" s="37">
        <v>2312.5700000000002</v>
      </c>
      <c r="F124" s="37">
        <v>1237.5</v>
      </c>
      <c r="G124" s="37">
        <f>SUM(E124:F124)</f>
        <v>3550.07</v>
      </c>
      <c r="H124" s="37"/>
      <c r="I124" s="37">
        <f>SUM(G124:H124)</f>
        <v>3550.07</v>
      </c>
      <c r="J124" s="37">
        <v>-3550.07</v>
      </c>
      <c r="K124" s="37">
        <f>SUM(I124:J124)</f>
        <v>0</v>
      </c>
    </row>
    <row r="125" spans="1:11" x14ac:dyDescent="0.25">
      <c r="A125" s="29">
        <v>3211</v>
      </c>
      <c r="B125" s="31"/>
      <c r="C125" s="32"/>
      <c r="D125" s="28" t="s">
        <v>63</v>
      </c>
      <c r="E125" s="37">
        <v>450</v>
      </c>
      <c r="F125" s="37"/>
      <c r="G125" s="37">
        <v>450</v>
      </c>
      <c r="H125" s="37"/>
      <c r="I125" s="37">
        <v>450</v>
      </c>
      <c r="J125" s="37">
        <v>-450</v>
      </c>
      <c r="K125" s="37">
        <f>SUM(I125:J125)</f>
        <v>0</v>
      </c>
    </row>
    <row r="126" spans="1:11" x14ac:dyDescent="0.25">
      <c r="A126" s="29">
        <v>3212</v>
      </c>
      <c r="B126" s="30"/>
      <c r="C126" s="28"/>
      <c r="D126" s="28" t="s">
        <v>64</v>
      </c>
      <c r="E126" s="37">
        <v>3900</v>
      </c>
      <c r="F126" s="37"/>
      <c r="G126" s="37">
        <v>3900</v>
      </c>
      <c r="H126" s="37"/>
      <c r="I126" s="37">
        <v>3900</v>
      </c>
      <c r="J126" s="37">
        <v>-3900</v>
      </c>
      <c r="K126" s="37">
        <f>SUM(I126:J126)</f>
        <v>0</v>
      </c>
    </row>
    <row r="128" spans="1:11" x14ac:dyDescent="0.25">
      <c r="A128" s="50"/>
      <c r="B128" s="51"/>
      <c r="C128" s="52"/>
      <c r="D128" s="28"/>
      <c r="E128" s="37"/>
      <c r="F128" s="37"/>
      <c r="G128" s="37"/>
      <c r="H128" s="37"/>
      <c r="I128" s="37"/>
      <c r="J128" s="37"/>
      <c r="K128" s="37"/>
    </row>
    <row r="129" spans="1:14" x14ac:dyDescent="0.25">
      <c r="A129" s="80" t="s">
        <v>55</v>
      </c>
      <c r="B129" s="81"/>
      <c r="C129" s="82"/>
      <c r="D129" s="49" t="s">
        <v>84</v>
      </c>
      <c r="E129" s="40">
        <f>SUM(E130:E132)</f>
        <v>17300</v>
      </c>
      <c r="F129" s="40">
        <f>SUM(F130:F132)</f>
        <v>13935.73</v>
      </c>
      <c r="G129" s="40">
        <f>SUM(E129:F129)</f>
        <v>31235.73</v>
      </c>
      <c r="H129" s="40"/>
      <c r="I129" s="40">
        <f>SUM(I130:I132)</f>
        <v>31235.729999999996</v>
      </c>
      <c r="J129" s="40">
        <f>SUM(J130:J132)</f>
        <v>13051.36</v>
      </c>
      <c r="K129" s="40">
        <f>SUM(K130:K134)</f>
        <v>47360.659999999996</v>
      </c>
      <c r="N129" s="15"/>
    </row>
    <row r="130" spans="1:14" x14ac:dyDescent="0.25">
      <c r="A130" s="29">
        <v>3111</v>
      </c>
      <c r="B130" s="30"/>
      <c r="C130" s="28"/>
      <c r="D130" s="28" t="s">
        <v>36</v>
      </c>
      <c r="E130" s="37">
        <v>14850</v>
      </c>
      <c r="F130" s="37">
        <v>11189.13</v>
      </c>
      <c r="G130" s="37">
        <f>SUM(E130:F130)</f>
        <v>26039.129999999997</v>
      </c>
      <c r="H130" s="37"/>
      <c r="I130" s="37">
        <f>SUM(G130:H130)</f>
        <v>26039.129999999997</v>
      </c>
      <c r="J130" s="37">
        <f>SUM(K130-I130)</f>
        <v>8379.75</v>
      </c>
      <c r="K130" s="37">
        <v>34418.879999999997</v>
      </c>
      <c r="N130" s="15"/>
    </row>
    <row r="131" spans="1:14" x14ac:dyDescent="0.25">
      <c r="A131" s="29">
        <v>3121</v>
      </c>
      <c r="B131" s="30"/>
      <c r="C131" s="28"/>
      <c r="D131" s="28" t="s">
        <v>61</v>
      </c>
      <c r="E131" s="37"/>
      <c r="F131" s="37">
        <v>900</v>
      </c>
      <c r="G131" s="37">
        <f>SUM(F131)</f>
        <v>900</v>
      </c>
      <c r="H131" s="37"/>
      <c r="I131" s="37">
        <v>900</v>
      </c>
      <c r="J131" s="37">
        <f>SUM(K131-I131)</f>
        <v>3300</v>
      </c>
      <c r="K131" s="37">
        <v>4200</v>
      </c>
    </row>
    <row r="132" spans="1:14" x14ac:dyDescent="0.25">
      <c r="A132" s="29">
        <v>3132</v>
      </c>
      <c r="B132" s="30"/>
      <c r="C132" s="28"/>
      <c r="D132" s="28" t="s">
        <v>62</v>
      </c>
      <c r="E132" s="37">
        <v>2450</v>
      </c>
      <c r="F132" s="37">
        <v>1846.6</v>
      </c>
      <c r="G132" s="37">
        <f>SUM(E132:F132)</f>
        <v>4296.6000000000004</v>
      </c>
      <c r="H132" s="37"/>
      <c r="I132" s="37">
        <f>SUM(G132:H132)</f>
        <v>4296.6000000000004</v>
      </c>
      <c r="J132" s="37">
        <v>1371.61</v>
      </c>
      <c r="K132" s="37">
        <f>SUM(I132:J132)</f>
        <v>5668.21</v>
      </c>
    </row>
    <row r="133" spans="1:14" x14ac:dyDescent="0.25">
      <c r="A133" s="29">
        <v>3211</v>
      </c>
      <c r="B133" s="31"/>
      <c r="C133" s="32"/>
      <c r="D133" s="28" t="s">
        <v>63</v>
      </c>
      <c r="E133" s="37">
        <v>450</v>
      </c>
      <c r="F133" s="37"/>
      <c r="G133" s="37">
        <v>450</v>
      </c>
      <c r="H133" s="37"/>
      <c r="I133" s="37">
        <v>450</v>
      </c>
      <c r="J133" s="37">
        <v>-450</v>
      </c>
      <c r="K133" s="37">
        <f>SUM(I133:J133)</f>
        <v>0</v>
      </c>
    </row>
    <row r="134" spans="1:14" x14ac:dyDescent="0.25">
      <c r="A134" s="29">
        <v>3212</v>
      </c>
      <c r="B134" s="30"/>
      <c r="C134" s="28"/>
      <c r="D134" s="28" t="s">
        <v>64</v>
      </c>
      <c r="E134" s="37">
        <v>3900</v>
      </c>
      <c r="F134" s="37"/>
      <c r="G134" s="37">
        <v>3900</v>
      </c>
      <c r="H134" s="37"/>
      <c r="I134" s="37">
        <v>3900</v>
      </c>
      <c r="J134" s="37">
        <f>SUM(K134-I134)</f>
        <v>-826.42999999999984</v>
      </c>
      <c r="K134" s="37">
        <v>3073.57</v>
      </c>
    </row>
    <row r="135" spans="1:14" x14ac:dyDescent="0.25">
      <c r="J135" s="15"/>
    </row>
    <row r="136" spans="1:14" ht="23.85" customHeight="1" x14ac:dyDescent="0.25">
      <c r="A136" s="55" t="s">
        <v>48</v>
      </c>
      <c r="B136" s="56"/>
      <c r="C136" s="57"/>
      <c r="D136" s="22" t="s">
        <v>49</v>
      </c>
      <c r="E136" s="40">
        <v>104030</v>
      </c>
      <c r="F136" s="40">
        <f>SUM(F138)</f>
        <v>25170</v>
      </c>
      <c r="G136" s="40">
        <f>SUM(E136:F136)</f>
        <v>129200</v>
      </c>
      <c r="H136" s="40"/>
      <c r="I136" s="40">
        <f>SUM(G136:H136)</f>
        <v>129200</v>
      </c>
      <c r="J136" s="40"/>
      <c r="K136" s="40">
        <f>SUM(I136:J136)</f>
        <v>129200</v>
      </c>
    </row>
    <row r="137" spans="1:14" s="21" customFormat="1" x14ac:dyDescent="0.25">
      <c r="A137" s="68" t="s">
        <v>35</v>
      </c>
      <c r="B137" s="69"/>
      <c r="C137" s="70"/>
      <c r="D137" s="23" t="s">
        <v>5</v>
      </c>
      <c r="E137" s="40">
        <v>104030</v>
      </c>
      <c r="F137" s="40">
        <f>SUM(F138)</f>
        <v>25170</v>
      </c>
      <c r="G137" s="40">
        <f>SUM(E137:F137)</f>
        <v>129200</v>
      </c>
      <c r="H137" s="40"/>
      <c r="I137" s="40">
        <f>SUM(G137:H137)</f>
        <v>129200</v>
      </c>
      <c r="J137" s="40"/>
      <c r="K137" s="40">
        <f>SUM(I137:J137)</f>
        <v>129200</v>
      </c>
    </row>
    <row r="138" spans="1:14" ht="22.5" customHeight="1" x14ac:dyDescent="0.25">
      <c r="A138" s="61">
        <v>3222</v>
      </c>
      <c r="B138" s="62"/>
      <c r="C138" s="63"/>
      <c r="D138" s="4" t="s">
        <v>12</v>
      </c>
      <c r="E138" s="37">
        <v>104030</v>
      </c>
      <c r="F138" s="37">
        <v>25170</v>
      </c>
      <c r="G138" s="37">
        <f>SUM(E138:F138)</f>
        <v>129200</v>
      </c>
      <c r="H138" s="37"/>
      <c r="I138" s="37">
        <f>SUM(G138:H138)</f>
        <v>129200</v>
      </c>
      <c r="J138" s="37"/>
      <c r="K138" s="37">
        <f>SUM(I138:J138)</f>
        <v>129200</v>
      </c>
    </row>
    <row r="139" spans="1:14" ht="22.5" customHeight="1" x14ac:dyDescent="0.25">
      <c r="A139" s="6"/>
      <c r="B139" s="7"/>
      <c r="C139" s="4"/>
      <c r="D139" s="4"/>
      <c r="E139" s="37"/>
      <c r="F139" s="37"/>
      <c r="G139" s="37"/>
      <c r="H139" s="37"/>
      <c r="I139" s="37"/>
      <c r="J139" s="37"/>
      <c r="K139" s="37"/>
    </row>
    <row r="140" spans="1:14" ht="28.15" customHeight="1" x14ac:dyDescent="0.25">
      <c r="A140" s="55" t="s">
        <v>50</v>
      </c>
      <c r="B140" s="56"/>
      <c r="C140" s="57"/>
      <c r="D140" s="22" t="s">
        <v>51</v>
      </c>
      <c r="E140" s="37"/>
      <c r="F140" s="37"/>
      <c r="G140" s="37"/>
      <c r="H140" s="37"/>
      <c r="I140" s="37"/>
      <c r="J140" s="37"/>
      <c r="K140" s="37"/>
    </row>
    <row r="141" spans="1:14" s="21" customFormat="1" x14ac:dyDescent="0.25">
      <c r="A141" s="68" t="s">
        <v>52</v>
      </c>
      <c r="B141" s="69"/>
      <c r="C141" s="70"/>
      <c r="D141" s="23" t="s">
        <v>86</v>
      </c>
      <c r="E141" s="40">
        <v>14700</v>
      </c>
      <c r="F141" s="40"/>
      <c r="G141" s="40">
        <v>14700</v>
      </c>
      <c r="H141" s="40"/>
      <c r="I141" s="40">
        <v>14700</v>
      </c>
      <c r="J141" s="40"/>
      <c r="K141" s="40">
        <v>14700</v>
      </c>
    </row>
    <row r="142" spans="1:14" x14ac:dyDescent="0.25">
      <c r="A142" s="61">
        <v>3222</v>
      </c>
      <c r="B142" s="62"/>
      <c r="C142" s="63"/>
      <c r="D142" s="4" t="s">
        <v>12</v>
      </c>
      <c r="E142" s="37">
        <v>14700</v>
      </c>
      <c r="F142" s="37"/>
      <c r="G142" s="37">
        <v>14700</v>
      </c>
      <c r="H142" s="37"/>
      <c r="I142" s="37">
        <v>14700</v>
      </c>
      <c r="J142" s="37"/>
      <c r="K142" s="37">
        <v>14700</v>
      </c>
    </row>
    <row r="143" spans="1:14" x14ac:dyDescent="0.25">
      <c r="A143" s="74"/>
      <c r="B143" s="75"/>
      <c r="C143" s="76"/>
      <c r="D143" s="4"/>
      <c r="E143" s="37"/>
      <c r="F143" s="37"/>
      <c r="G143" s="37"/>
      <c r="H143" s="37"/>
      <c r="I143" s="37"/>
      <c r="J143" s="37"/>
      <c r="K143" s="37"/>
    </row>
    <row r="144" spans="1:14" ht="25.5" customHeight="1" x14ac:dyDescent="0.25">
      <c r="A144" s="58" t="s">
        <v>105</v>
      </c>
      <c r="B144" s="59"/>
      <c r="C144" s="60"/>
      <c r="D144" s="5" t="s">
        <v>106</v>
      </c>
      <c r="E144" s="37"/>
      <c r="F144" s="37">
        <v>149.30000000000001</v>
      </c>
      <c r="G144" s="37">
        <f>SUM(F144)</f>
        <v>149.30000000000001</v>
      </c>
      <c r="H144" s="37"/>
      <c r="I144" s="37">
        <f>SUM(H144)</f>
        <v>0</v>
      </c>
      <c r="J144" s="37"/>
      <c r="K144" s="37">
        <f>SUM(J144)</f>
        <v>0</v>
      </c>
    </row>
    <row r="145" spans="1:11" ht="25.5" customHeight="1" x14ac:dyDescent="0.25">
      <c r="A145" s="58" t="s">
        <v>108</v>
      </c>
      <c r="B145" s="59"/>
      <c r="C145" s="60"/>
      <c r="D145" s="5"/>
      <c r="E145" s="37"/>
      <c r="F145" s="37"/>
      <c r="G145" s="37"/>
      <c r="H145" s="37"/>
      <c r="I145" s="37"/>
      <c r="J145" s="37"/>
      <c r="K145" s="37"/>
    </row>
    <row r="146" spans="1:11" s="21" customFormat="1" ht="15.75" customHeight="1" x14ac:dyDescent="0.25">
      <c r="A146" s="58" t="s">
        <v>107</v>
      </c>
      <c r="B146" s="59"/>
      <c r="C146" s="60"/>
      <c r="D146" s="5"/>
      <c r="E146" s="40"/>
      <c r="F146" s="40">
        <f>SUM(F144:F145)</f>
        <v>149.30000000000001</v>
      </c>
      <c r="G146" s="40">
        <f>SUM(F146)</f>
        <v>149.30000000000001</v>
      </c>
      <c r="H146" s="40"/>
      <c r="I146" s="40">
        <f>SUM(H146)</f>
        <v>0</v>
      </c>
      <c r="J146" s="40"/>
      <c r="K146" s="40">
        <f>SUM(G146)</f>
        <v>149.30000000000001</v>
      </c>
    </row>
    <row r="147" spans="1:11" x14ac:dyDescent="0.25">
      <c r="A147" s="74">
        <v>3236</v>
      </c>
      <c r="B147" s="75"/>
      <c r="C147" s="76"/>
      <c r="D147" s="4" t="s">
        <v>40</v>
      </c>
      <c r="E147" s="37"/>
      <c r="F147" s="37">
        <v>44.79</v>
      </c>
      <c r="G147" s="37">
        <f>SUM(F147)</f>
        <v>44.79</v>
      </c>
      <c r="H147" s="37"/>
      <c r="I147" s="37">
        <f>SUM(H147)</f>
        <v>0</v>
      </c>
      <c r="J147" s="37"/>
      <c r="K147" s="37">
        <f>SUM(G147)</f>
        <v>44.79</v>
      </c>
    </row>
    <row r="148" spans="1:11" x14ac:dyDescent="0.25">
      <c r="A148" s="74">
        <v>3237</v>
      </c>
      <c r="B148" s="75"/>
      <c r="C148" s="76"/>
      <c r="D148" s="4" t="s">
        <v>22</v>
      </c>
      <c r="E148" s="37"/>
      <c r="F148" s="37">
        <v>104.51</v>
      </c>
      <c r="G148" s="37">
        <f>SUM(F148)</f>
        <v>104.51</v>
      </c>
      <c r="H148" s="37"/>
      <c r="I148" s="37">
        <f>SUM(H148)</f>
        <v>0</v>
      </c>
      <c r="J148" s="37"/>
      <c r="K148" s="37">
        <f>SUM(G148)</f>
        <v>104.51</v>
      </c>
    </row>
    <row r="149" spans="1:11" x14ac:dyDescent="0.25">
      <c r="A149" s="45"/>
      <c r="B149" s="33"/>
      <c r="C149" s="34"/>
      <c r="D149" s="4"/>
      <c r="E149" s="37"/>
      <c r="F149" s="37"/>
      <c r="G149" s="37"/>
      <c r="H149" s="37"/>
      <c r="I149" s="37"/>
      <c r="J149" s="37"/>
      <c r="K149" s="37"/>
    </row>
    <row r="150" spans="1:11" ht="24" customHeight="1" x14ac:dyDescent="0.25">
      <c r="A150" s="58" t="s">
        <v>100</v>
      </c>
      <c r="B150" s="59"/>
      <c r="C150" s="60"/>
      <c r="D150" s="5" t="s">
        <v>109</v>
      </c>
      <c r="E150" s="37"/>
      <c r="F150" s="40">
        <f>SUM(F152)</f>
        <v>11951.49</v>
      </c>
      <c r="G150" s="40">
        <f>SUM(G152)</f>
        <v>11951.49</v>
      </c>
      <c r="H150" s="40">
        <f>SUM(H154)</f>
        <v>107563.33</v>
      </c>
      <c r="I150" s="40">
        <f>SUM(I153+I151)</f>
        <v>119514.82</v>
      </c>
      <c r="J150" s="40"/>
      <c r="K150" s="40">
        <f>SUM(K153+K151)</f>
        <v>119514.82</v>
      </c>
    </row>
    <row r="151" spans="1:11" x14ac:dyDescent="0.25">
      <c r="A151" s="46" t="s">
        <v>101</v>
      </c>
      <c r="B151" s="47"/>
      <c r="C151" s="48"/>
      <c r="D151" s="4"/>
      <c r="E151" s="37"/>
      <c r="F151" s="37"/>
      <c r="G151" s="37"/>
      <c r="H151" s="37"/>
      <c r="I151" s="40">
        <f>SUM(I152)</f>
        <v>11951.49</v>
      </c>
      <c r="J151" s="37"/>
      <c r="K151" s="40">
        <f>SUM(I151)</f>
        <v>11951.49</v>
      </c>
    </row>
    <row r="152" spans="1:11" x14ac:dyDescent="0.25">
      <c r="A152" s="74">
        <v>4511</v>
      </c>
      <c r="B152" s="75"/>
      <c r="C152" s="76"/>
      <c r="D152" s="4" t="s">
        <v>102</v>
      </c>
      <c r="E152" s="37"/>
      <c r="F152" s="37">
        <v>11951.49</v>
      </c>
      <c r="G152" s="37">
        <v>11951.49</v>
      </c>
      <c r="H152" s="37"/>
      <c r="I152" s="37">
        <v>11951.49</v>
      </c>
      <c r="J152" s="37"/>
      <c r="K152" s="37">
        <v>11951.49</v>
      </c>
    </row>
    <row r="153" spans="1:11" x14ac:dyDescent="0.25">
      <c r="A153" s="77" t="s">
        <v>35</v>
      </c>
      <c r="B153" s="78"/>
      <c r="C153" s="78"/>
      <c r="D153" s="79"/>
      <c r="E153" s="37"/>
      <c r="F153" s="37"/>
      <c r="G153" s="37"/>
      <c r="H153" s="37"/>
      <c r="I153" s="40">
        <f>SUM(I154)</f>
        <v>107563.33</v>
      </c>
      <c r="J153" s="37"/>
      <c r="K153" s="40">
        <f>SUM(I153)</f>
        <v>107563.33</v>
      </c>
    </row>
    <row r="154" spans="1:11" x14ac:dyDescent="0.25">
      <c r="A154" s="74">
        <v>4511</v>
      </c>
      <c r="B154" s="75"/>
      <c r="C154" s="76"/>
      <c r="D154" s="4" t="s">
        <v>102</v>
      </c>
      <c r="E154" s="37"/>
      <c r="F154" s="37"/>
      <c r="G154" s="37"/>
      <c r="H154" s="37">
        <v>107563.33</v>
      </c>
      <c r="I154" s="37">
        <f>SUM(H154)</f>
        <v>107563.33</v>
      </c>
      <c r="J154" s="37"/>
      <c r="K154" s="37">
        <f>SUM(I154)</f>
        <v>107563.33</v>
      </c>
    </row>
    <row r="155" spans="1:11" ht="27.75" customHeight="1" x14ac:dyDescent="0.25">
      <c r="A155" s="58" t="s">
        <v>103</v>
      </c>
      <c r="B155" s="59"/>
      <c r="C155" s="60"/>
      <c r="D155" s="5" t="s">
        <v>104</v>
      </c>
      <c r="E155" s="37"/>
      <c r="F155" s="40">
        <f>SUM(F157)</f>
        <v>24025</v>
      </c>
      <c r="G155" s="40">
        <f>SUM(F155)</f>
        <v>24025</v>
      </c>
      <c r="H155" s="40"/>
      <c r="I155" s="40">
        <f>SUM(G155:H155)</f>
        <v>24025</v>
      </c>
      <c r="J155" s="40"/>
      <c r="K155" s="40">
        <f>SUM(I155:J155)</f>
        <v>24025</v>
      </c>
    </row>
    <row r="156" spans="1:11" x14ac:dyDescent="0.25">
      <c r="A156" s="71" t="s">
        <v>55</v>
      </c>
      <c r="B156" s="72"/>
      <c r="C156" s="73"/>
      <c r="D156" s="4"/>
      <c r="E156" s="37"/>
      <c r="F156" s="37"/>
      <c r="G156" s="37"/>
      <c r="H156" s="37"/>
      <c r="I156" s="37"/>
      <c r="J156" s="37"/>
      <c r="K156" s="37"/>
    </row>
    <row r="157" spans="1:11" x14ac:dyDescent="0.25">
      <c r="A157" s="74">
        <v>4511</v>
      </c>
      <c r="B157" s="75"/>
      <c r="C157" s="76"/>
      <c r="D157" s="4" t="s">
        <v>102</v>
      </c>
      <c r="E157" s="37"/>
      <c r="F157" s="37">
        <v>24025</v>
      </c>
      <c r="G157" s="37">
        <v>24025</v>
      </c>
      <c r="H157" s="37"/>
      <c r="I157" s="37">
        <v>24025</v>
      </c>
      <c r="J157" s="37"/>
      <c r="K157" s="37">
        <v>24025</v>
      </c>
    </row>
    <row r="158" spans="1:11" x14ac:dyDescent="0.25">
      <c r="A158" s="6"/>
      <c r="B158" s="7"/>
      <c r="C158" s="4"/>
      <c r="D158" s="4"/>
      <c r="E158" s="37"/>
      <c r="F158" s="37"/>
      <c r="G158" s="37"/>
      <c r="H158" s="37"/>
      <c r="I158" s="37"/>
      <c r="J158" s="37"/>
      <c r="K158" s="37"/>
    </row>
    <row r="159" spans="1:11" ht="25.5" x14ac:dyDescent="0.25">
      <c r="A159" s="55" t="s">
        <v>59</v>
      </c>
      <c r="B159" s="56"/>
      <c r="C159" s="57"/>
      <c r="D159" s="22" t="s">
        <v>113</v>
      </c>
      <c r="E159" s="40">
        <f>SUM(E167+E160)</f>
        <v>0</v>
      </c>
      <c r="F159" s="40">
        <f>SUM(F160+F167)</f>
        <v>0</v>
      </c>
      <c r="G159" s="40">
        <f>SUM(G160+G167)</f>
        <v>0</v>
      </c>
      <c r="H159" s="40"/>
      <c r="I159" s="40">
        <f>SUM(I160+I167)</f>
        <v>0</v>
      </c>
      <c r="J159" s="40">
        <f>SUM(J160+J167)</f>
        <v>48287.22</v>
      </c>
      <c r="K159" s="40">
        <f>SUM(K160+K167)</f>
        <v>48287.22</v>
      </c>
    </row>
    <row r="160" spans="1:11" x14ac:dyDescent="0.25">
      <c r="A160" s="80" t="s">
        <v>58</v>
      </c>
      <c r="B160" s="81"/>
      <c r="C160" s="82"/>
      <c r="D160" s="23" t="s">
        <v>80</v>
      </c>
      <c r="E160" s="40">
        <f t="shared" ref="E160" si="19">SUM(E161:E165)</f>
        <v>0</v>
      </c>
      <c r="F160" s="40">
        <f>SUM(F161:F163)</f>
        <v>0</v>
      </c>
      <c r="G160" s="40">
        <f t="shared" ref="G160" si="20">SUM(G161:G165)</f>
        <v>0</v>
      </c>
      <c r="H160" s="40"/>
      <c r="I160" s="40">
        <f t="shared" ref="I160" si="21">SUM(I161:I165)</f>
        <v>0</v>
      </c>
      <c r="J160" s="40">
        <f>SUM(J161:J165)</f>
        <v>40860</v>
      </c>
      <c r="K160" s="40">
        <f t="shared" ref="K160" si="22">SUM(K161:K165)</f>
        <v>40860</v>
      </c>
    </row>
    <row r="161" spans="1:14" s="43" customFormat="1" ht="24" customHeight="1" x14ac:dyDescent="0.25">
      <c r="A161" s="29">
        <v>3111</v>
      </c>
      <c r="B161" s="30"/>
      <c r="C161" s="28"/>
      <c r="D161" s="28" t="s">
        <v>36</v>
      </c>
      <c r="E161" s="37"/>
      <c r="F161" s="37"/>
      <c r="G161" s="37"/>
      <c r="H161" s="37"/>
      <c r="I161" s="37"/>
      <c r="J161" s="37">
        <v>33667.83</v>
      </c>
      <c r="K161" s="37">
        <f>SUM(J161)</f>
        <v>33667.83</v>
      </c>
    </row>
    <row r="162" spans="1:14" ht="19.7" customHeight="1" x14ac:dyDescent="0.25">
      <c r="A162" s="29">
        <v>3121</v>
      </c>
      <c r="B162" s="30"/>
      <c r="C162" s="28"/>
      <c r="D162" s="28" t="s">
        <v>61</v>
      </c>
      <c r="E162" s="37"/>
      <c r="F162" s="37"/>
      <c r="G162" s="37"/>
      <c r="H162" s="37"/>
      <c r="I162" s="37"/>
      <c r="J162" s="37">
        <v>767</v>
      </c>
      <c r="K162" s="37">
        <f>SUM(J162)</f>
        <v>767</v>
      </c>
    </row>
    <row r="163" spans="1:14" ht="19.7" customHeight="1" x14ac:dyDescent="0.25">
      <c r="A163" s="29">
        <v>3132</v>
      </c>
      <c r="B163" s="30"/>
      <c r="C163" s="28"/>
      <c r="D163" s="28" t="s">
        <v>62</v>
      </c>
      <c r="E163" s="37"/>
      <c r="F163" s="37"/>
      <c r="G163" s="37"/>
      <c r="H163" s="37"/>
      <c r="I163" s="37"/>
      <c r="J163" s="37">
        <v>5555.17</v>
      </c>
      <c r="K163" s="37">
        <f>SUM(J163)</f>
        <v>5555.17</v>
      </c>
    </row>
    <row r="164" spans="1:14" x14ac:dyDescent="0.25">
      <c r="A164" s="29">
        <v>3211</v>
      </c>
      <c r="B164" s="31"/>
      <c r="C164" s="32"/>
      <c r="D164" s="28" t="s">
        <v>63</v>
      </c>
      <c r="E164" s="37"/>
      <c r="F164" s="37"/>
      <c r="G164" s="37"/>
      <c r="H164" s="37"/>
      <c r="I164" s="37"/>
      <c r="J164" s="37">
        <v>120</v>
      </c>
      <c r="K164" s="37">
        <f>SUM(J164)</f>
        <v>120</v>
      </c>
    </row>
    <row r="165" spans="1:14" x14ac:dyDescent="0.25">
      <c r="A165" s="29">
        <v>3212</v>
      </c>
      <c r="B165" s="30"/>
      <c r="C165" s="28"/>
      <c r="D165" s="28" t="s">
        <v>64</v>
      </c>
      <c r="E165" s="37"/>
      <c r="F165" s="37"/>
      <c r="G165" s="37"/>
      <c r="H165" s="37"/>
      <c r="I165" s="37"/>
      <c r="J165" s="37">
        <v>750</v>
      </c>
      <c r="K165" s="37">
        <f>SUM(J165)</f>
        <v>750</v>
      </c>
    </row>
    <row r="166" spans="1:14" x14ac:dyDescent="0.25">
      <c r="A166" s="29"/>
      <c r="B166" s="30"/>
      <c r="C166" s="28"/>
      <c r="D166" s="28"/>
      <c r="E166" s="37"/>
      <c r="F166" s="37"/>
      <c r="G166" s="37"/>
      <c r="H166" s="37"/>
      <c r="I166" s="37"/>
      <c r="J166" s="37"/>
      <c r="K166" s="37"/>
    </row>
    <row r="167" spans="1:14" x14ac:dyDescent="0.25">
      <c r="A167" s="80" t="s">
        <v>55</v>
      </c>
      <c r="B167" s="81"/>
      <c r="C167" s="82"/>
      <c r="D167" s="49" t="s">
        <v>84</v>
      </c>
      <c r="E167" s="40"/>
      <c r="F167" s="40"/>
      <c r="G167" s="40"/>
      <c r="H167" s="40"/>
      <c r="I167" s="40"/>
      <c r="J167" s="40">
        <f>SUM(J168:J172)</f>
        <v>7427.22</v>
      </c>
      <c r="K167" s="40">
        <f>SUM(J167)</f>
        <v>7427.22</v>
      </c>
    </row>
    <row r="168" spans="1:14" x14ac:dyDescent="0.25">
      <c r="A168" s="29">
        <v>3111</v>
      </c>
      <c r="B168" s="30"/>
      <c r="C168" s="28"/>
      <c r="D168" s="28" t="s">
        <v>36</v>
      </c>
      <c r="E168" s="37"/>
      <c r="F168" s="37"/>
      <c r="G168" s="37"/>
      <c r="H168" s="37"/>
      <c r="I168" s="37"/>
      <c r="J168" s="37">
        <v>982.17</v>
      </c>
      <c r="K168" s="37"/>
    </row>
    <row r="169" spans="1:14" x14ac:dyDescent="0.25">
      <c r="A169" s="29">
        <v>3121</v>
      </c>
      <c r="B169" s="30"/>
      <c r="C169" s="28"/>
      <c r="D169" s="28" t="s">
        <v>61</v>
      </c>
      <c r="E169" s="37"/>
      <c r="F169" s="37"/>
      <c r="G169" s="37"/>
      <c r="H169" s="37"/>
      <c r="I169" s="37"/>
      <c r="J169" s="37">
        <v>5533</v>
      </c>
      <c r="K169" s="37">
        <f>SUM(J169)</f>
        <v>5533</v>
      </c>
    </row>
    <row r="170" spans="1:14" x14ac:dyDescent="0.25">
      <c r="A170" s="29">
        <v>3132</v>
      </c>
      <c r="B170" s="30"/>
      <c r="C170" s="28"/>
      <c r="D170" s="28" t="s">
        <v>62</v>
      </c>
      <c r="E170" s="37"/>
      <c r="F170" s="37"/>
      <c r="G170" s="37"/>
      <c r="H170" s="37"/>
      <c r="I170" s="37"/>
      <c r="J170" s="37">
        <v>162.05000000000001</v>
      </c>
      <c r="K170" s="37"/>
    </row>
    <row r="171" spans="1:14" x14ac:dyDescent="0.25">
      <c r="A171" s="8">
        <v>32121</v>
      </c>
      <c r="B171" s="9"/>
      <c r="C171" s="10"/>
      <c r="D171" s="4" t="s">
        <v>120</v>
      </c>
      <c r="E171" s="17"/>
      <c r="F171" s="17"/>
      <c r="G171" s="19"/>
      <c r="H171" s="17"/>
      <c r="I171" s="19"/>
      <c r="J171" s="17">
        <v>750</v>
      </c>
      <c r="K171" s="19">
        <f>SUM(J171)</f>
        <v>750</v>
      </c>
    </row>
    <row r="172" spans="1:14" x14ac:dyDescent="0.25">
      <c r="J172" s="15"/>
    </row>
    <row r="173" spans="1:14" ht="15.75" x14ac:dyDescent="0.25">
      <c r="A173" s="85" t="s">
        <v>95</v>
      </c>
      <c r="B173" s="86"/>
      <c r="C173" s="87"/>
      <c r="D173" s="41"/>
      <c r="E173" s="42">
        <v>2858626.81</v>
      </c>
      <c r="F173" s="42">
        <f>SUM(F155+F150+F144+F136+F120+F91+F74+F59+F47+F9)</f>
        <v>466590.85</v>
      </c>
      <c r="G173" s="42">
        <f>SUM(E173:F173)</f>
        <v>3325217.66</v>
      </c>
      <c r="H173" s="42">
        <f>SUM(H150)</f>
        <v>107563.33</v>
      </c>
      <c r="I173" s="42">
        <f>SUM(G173:H173)</f>
        <v>3432780.99</v>
      </c>
      <c r="J173" s="42">
        <f>SUM(K173-I173)</f>
        <v>413972.62999999989</v>
      </c>
      <c r="K173" s="42">
        <v>3846753.62</v>
      </c>
      <c r="M173" s="15"/>
      <c r="N173" s="15"/>
    </row>
    <row r="176" spans="1:14" ht="15.75" x14ac:dyDescent="0.25">
      <c r="A176" s="54" t="s">
        <v>125</v>
      </c>
      <c r="B176" s="54"/>
      <c r="C176" s="54"/>
      <c r="D176" s="54"/>
      <c r="G176" s="67" t="s">
        <v>123</v>
      </c>
      <c r="H176" s="67"/>
      <c r="I176" s="67"/>
      <c r="J176" s="15"/>
      <c r="M176" s="15"/>
    </row>
    <row r="177" spans="1:11" ht="15.75" x14ac:dyDescent="0.25">
      <c r="A177" s="54" t="s">
        <v>126</v>
      </c>
      <c r="B177" s="54"/>
      <c r="C177" s="54"/>
      <c r="D177" s="54"/>
      <c r="F177" s="67"/>
      <c r="G177" s="67"/>
      <c r="H177"/>
      <c r="I177"/>
      <c r="K177"/>
    </row>
    <row r="178" spans="1:11" x14ac:dyDescent="0.25">
      <c r="A178" s="83"/>
      <c r="B178" s="83"/>
      <c r="C178" s="83"/>
      <c r="D178" s="83"/>
      <c r="G178" s="67" t="s">
        <v>122</v>
      </c>
      <c r="H178" s="67"/>
      <c r="I178" s="67"/>
      <c r="K178"/>
    </row>
    <row r="179" spans="1:11" ht="15.75" x14ac:dyDescent="0.25">
      <c r="A179" s="54" t="s">
        <v>127</v>
      </c>
      <c r="B179" s="84"/>
      <c r="C179" s="84"/>
      <c r="D179" s="84"/>
      <c r="F179" s="67"/>
      <c r="G179" s="67"/>
      <c r="H179"/>
      <c r="I179"/>
      <c r="K179"/>
    </row>
  </sheetData>
  <mergeCells count="68">
    <mergeCell ref="A160:C160"/>
    <mergeCell ref="A167:C167"/>
    <mergeCell ref="G176:I176"/>
    <mergeCell ref="G178:I178"/>
    <mergeCell ref="A60:C60"/>
    <mergeCell ref="A159:C159"/>
    <mergeCell ref="A176:D176"/>
    <mergeCell ref="A42:C42"/>
    <mergeCell ref="A46:C46"/>
    <mergeCell ref="A47:C47"/>
    <mergeCell ref="A49:C49"/>
    <mergeCell ref="A3:G3"/>
    <mergeCell ref="A5:C5"/>
    <mergeCell ref="A8:C8"/>
    <mergeCell ref="A9:C9"/>
    <mergeCell ref="A6:C6"/>
    <mergeCell ref="A7:C7"/>
    <mergeCell ref="A31:C31"/>
    <mergeCell ref="A10:C10"/>
    <mergeCell ref="A41:C41"/>
    <mergeCell ref="A59:C59"/>
    <mergeCell ref="A178:D178"/>
    <mergeCell ref="A179:D179"/>
    <mergeCell ref="A173:C173"/>
    <mergeCell ref="A120:C120"/>
    <mergeCell ref="A121:C121"/>
    <mergeCell ref="A136:C136"/>
    <mergeCell ref="A137:C137"/>
    <mergeCell ref="A138:C138"/>
    <mergeCell ref="A140:C140"/>
    <mergeCell ref="A141:C141"/>
    <mergeCell ref="A143:C143"/>
    <mergeCell ref="A150:C150"/>
    <mergeCell ref="A152:C152"/>
    <mergeCell ref="A155:C155"/>
    <mergeCell ref="A142:C142"/>
    <mergeCell ref="F179:G179"/>
    <mergeCell ref="A107:C107"/>
    <mergeCell ref="A111:C111"/>
    <mergeCell ref="A117:C117"/>
    <mergeCell ref="A108:C108"/>
    <mergeCell ref="A112:C112"/>
    <mergeCell ref="A156:C156"/>
    <mergeCell ref="A157:C157"/>
    <mergeCell ref="A144:C144"/>
    <mergeCell ref="A146:C146"/>
    <mergeCell ref="A147:C147"/>
    <mergeCell ref="A148:C148"/>
    <mergeCell ref="A145:C145"/>
    <mergeCell ref="A153:D153"/>
    <mergeCell ref="A154:C154"/>
    <mergeCell ref="A129:C129"/>
    <mergeCell ref="A1:I1"/>
    <mergeCell ref="A177:D177"/>
    <mergeCell ref="A74:C74"/>
    <mergeCell ref="A95:C95"/>
    <mergeCell ref="A77:C77"/>
    <mergeCell ref="A91:C91"/>
    <mergeCell ref="A92:C92"/>
    <mergeCell ref="A99:C99"/>
    <mergeCell ref="A101:C101"/>
    <mergeCell ref="A105:C105"/>
    <mergeCell ref="A100:C100"/>
    <mergeCell ref="A44:C44"/>
    <mergeCell ref="A43:C43"/>
    <mergeCell ref="F177:G177"/>
    <mergeCell ref="A48:C48"/>
    <mergeCell ref="A58:C5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OSZiF Otocac</cp:lastModifiedBy>
  <cp:lastPrinted>2024-11-12T13:38:39Z</cp:lastPrinted>
  <dcterms:created xsi:type="dcterms:W3CDTF">2022-08-12T12:51:27Z</dcterms:created>
  <dcterms:modified xsi:type="dcterms:W3CDTF">2024-11-12T13:39:25Z</dcterms:modified>
</cp:coreProperties>
</file>